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2525" windowHeight="10890" tabRatio="846" activeTab="0"/>
  </bookViews>
  <sheets>
    <sheet name="Glencoe Math" sheetId="1" r:id="rId1"/>
  </sheets>
  <definedNames>
    <definedName name="_xlnm.Print_Area" localSheetId="0">'Glencoe Math'!$A$1:$N$112</definedName>
  </definedNames>
  <calcPr fullCalcOnLoad="1"/>
</workbook>
</file>

<file path=xl/sharedStrings.xml><?xml version="1.0" encoding="utf-8"?>
<sst xmlns="http://schemas.openxmlformats.org/spreadsheetml/2006/main" count="270" uniqueCount="144">
  <si>
    <t>ITEM DESCRIPTION</t>
  </si>
  <si>
    <t>UNIT COST</t>
  </si>
  <si>
    <t>UNIT TOTAL</t>
  </si>
  <si>
    <t>GRAND TOTAL</t>
  </si>
  <si>
    <t xml:space="preserve">Approximate TAX </t>
  </si>
  <si>
    <t>3 LETTER ALPHA:</t>
  </si>
  <si>
    <t>LOCATION CODE:</t>
  </si>
  <si>
    <t>SCHOOL NAME:</t>
  </si>
  <si>
    <t>SCHOOL ADDRESS:</t>
  </si>
  <si>
    <t>CITY, STATE, ZIP:</t>
  </si>
  <si>
    <t>ATTENTION:</t>
  </si>
  <si>
    <t>SUBTOTAL</t>
  </si>
  <si>
    <t xml:space="preserve"> </t>
  </si>
  <si>
    <t xml:space="preserve">GRADE LEVEL </t>
  </si>
  <si>
    <t>PURCHASE QUANTITY</t>
  </si>
  <si>
    <t>Approximate S/H</t>
  </si>
  <si>
    <t>Toll free: 1-800-780-0246</t>
  </si>
  <si>
    <t>Fax: 1-866-513-8081</t>
  </si>
  <si>
    <t>Prices are subject to change without notice, please contact C/S for current prices.</t>
  </si>
  <si>
    <t>PO NO:</t>
  </si>
  <si>
    <t>MASTER CODE HOLDER:</t>
  </si>
  <si>
    <t>EMAIL:</t>
  </si>
  <si>
    <t>(Master Code Holder information is needed in order to implement online books, teacher materials, and / or other subscription services.)</t>
  </si>
  <si>
    <t>McGraw-Hill</t>
  </si>
  <si>
    <r>
      <t>PUBLISHER:</t>
    </r>
    <r>
      <rPr>
        <sz val="10"/>
        <rFont val="Arial"/>
        <family val="2"/>
      </rPr>
      <t xml:space="preserve"> </t>
    </r>
  </si>
  <si>
    <r>
      <t>SERIES:</t>
    </r>
    <r>
      <rPr>
        <sz val="10"/>
        <rFont val="Arial"/>
        <family val="2"/>
      </rPr>
      <t xml:space="preserve"> </t>
    </r>
  </si>
  <si>
    <r>
      <t>COPY RIGHT:</t>
    </r>
    <r>
      <rPr>
        <sz val="10"/>
        <rFont val="Arial"/>
        <family val="2"/>
      </rPr>
      <t xml:space="preserve"> </t>
    </r>
  </si>
  <si>
    <r>
      <t>AUTHOR:</t>
    </r>
    <r>
      <rPr>
        <sz val="10"/>
        <rFont val="Arial"/>
        <family val="2"/>
      </rPr>
      <t xml:space="preserve"> </t>
    </r>
  </si>
  <si>
    <r>
      <t>VENDOR NO:</t>
    </r>
    <r>
      <rPr>
        <sz val="10"/>
        <rFont val="Arial"/>
        <family val="2"/>
      </rPr>
      <t xml:space="preserve"> </t>
    </r>
  </si>
  <si>
    <t>P.O. Box 182605</t>
  </si>
  <si>
    <t>Columbus, OH 43218</t>
  </si>
  <si>
    <t>10 DIGIT ISBN</t>
  </si>
  <si>
    <t xml:space="preserve">COPYRIGHT © </t>
  </si>
  <si>
    <t>6</t>
  </si>
  <si>
    <t>0021440115</t>
  </si>
  <si>
    <t>0021359113</t>
  </si>
  <si>
    <t>0021407568</t>
  </si>
  <si>
    <t>0021414920</t>
  </si>
  <si>
    <t>0021359377</t>
  </si>
  <si>
    <t>0021356823</t>
  </si>
  <si>
    <t>0021385106</t>
  </si>
  <si>
    <t>0021358214</t>
  </si>
  <si>
    <t>Student Edition Volume 1</t>
  </si>
  <si>
    <t>Student Edition Volume 2</t>
  </si>
  <si>
    <t>Student Edition Package (2 vols)</t>
  </si>
  <si>
    <t>eStudentEdition Online, 1-Year Subscription</t>
  </si>
  <si>
    <t>0021437912</t>
  </si>
  <si>
    <t>0021356769</t>
  </si>
  <si>
    <t>0076623270</t>
  </si>
  <si>
    <t>0021356904</t>
  </si>
  <si>
    <t>California Middle School Math</t>
  </si>
  <si>
    <t>McGraw-Hill Education</t>
  </si>
  <si>
    <t>FWO QUANTITY</t>
  </si>
  <si>
    <t>0021439737</t>
  </si>
  <si>
    <t>0021387133</t>
  </si>
  <si>
    <t>002138715X</t>
  </si>
  <si>
    <t>002138262X</t>
  </si>
  <si>
    <t>0021437939</t>
  </si>
  <si>
    <t>0021415021</t>
  </si>
  <si>
    <t>0021356734</t>
  </si>
  <si>
    <t>0021385130</t>
  </si>
  <si>
    <t>0021358230</t>
  </si>
  <si>
    <t>0021356793</t>
  </si>
  <si>
    <t>0021359342</t>
  </si>
  <si>
    <t>0076623297</t>
  </si>
  <si>
    <t>0021439699</t>
  </si>
  <si>
    <t>0021359164</t>
  </si>
  <si>
    <t>0021407576</t>
  </si>
  <si>
    <t>0021359148</t>
  </si>
  <si>
    <t>0021359091</t>
  </si>
  <si>
    <t>0021356858</t>
  </si>
  <si>
    <t>0021359296</t>
  </si>
  <si>
    <t>0021387028</t>
  </si>
  <si>
    <t>0021358222</t>
  </si>
  <si>
    <t>0021356866</t>
  </si>
  <si>
    <t>0076623289</t>
  </si>
  <si>
    <t>7</t>
  </si>
  <si>
    <t>8</t>
  </si>
  <si>
    <t>0021391505</t>
  </si>
  <si>
    <t>0021407606</t>
  </si>
  <si>
    <t>1-Year Student Bundle (Includes Student Ed. Package plus Online  subscription)</t>
  </si>
  <si>
    <r>
      <t>Assessment Masters</t>
    </r>
    <r>
      <rPr>
        <vertAlign val="superscript"/>
        <sz val="10"/>
        <rFont val="Arial"/>
        <family val="2"/>
      </rPr>
      <t>1</t>
    </r>
  </si>
  <si>
    <r>
      <t>eTeacher Edition CD-ROM</t>
    </r>
    <r>
      <rPr>
        <vertAlign val="superscript"/>
        <sz val="10"/>
        <rFont val="Arial"/>
        <family val="2"/>
      </rPr>
      <t>1</t>
    </r>
  </si>
  <si>
    <t>1-Year Student Bundle (Includes Student Ed. Package plus Online subscription)</t>
  </si>
  <si>
    <r>
      <t>Teacher Edition Volume 1</t>
    </r>
    <r>
      <rPr>
        <vertAlign val="superscript"/>
        <sz val="10"/>
        <rFont val="Arial"/>
        <family val="2"/>
      </rPr>
      <t>1</t>
    </r>
  </si>
  <si>
    <r>
      <t>Teacher Edition Volume 2</t>
    </r>
    <r>
      <rPr>
        <vertAlign val="superscript"/>
        <sz val="10"/>
        <rFont val="Arial"/>
        <family val="2"/>
      </rPr>
      <t>1</t>
    </r>
  </si>
  <si>
    <r>
      <rPr>
        <vertAlign val="superscript"/>
        <sz val="10"/>
        <rFont val="Arial"/>
        <family val="2"/>
      </rPr>
      <t xml:space="preserve">1 </t>
    </r>
    <r>
      <rPr>
        <sz val="10"/>
        <rFont val="Arial"/>
        <family val="2"/>
      </rPr>
      <t>1 per Teacher with every 75 Student Bundles purchased, first year only.</t>
    </r>
  </si>
  <si>
    <r>
      <t>Interactive Guide for English Learners Teacher Edition</t>
    </r>
    <r>
      <rPr>
        <vertAlign val="superscript"/>
        <sz val="10"/>
        <rFont val="Arial"/>
        <family val="2"/>
      </rPr>
      <t>1</t>
    </r>
  </si>
  <si>
    <t>California Math Course 3                                                             (Ratio:  1:75)</t>
  </si>
  <si>
    <t>California Math Course 2                                                             (Ratio:  1:75)</t>
  </si>
  <si>
    <t>`</t>
  </si>
  <si>
    <r>
      <t>eStudent Edition CD-ROM</t>
    </r>
    <r>
      <rPr>
        <vertAlign val="superscript"/>
        <sz val="10"/>
        <rFont val="Arial"/>
        <family val="2"/>
      </rPr>
      <t>3</t>
    </r>
  </si>
  <si>
    <r>
      <t>Interactive Guide for English Learners Student Edition</t>
    </r>
    <r>
      <rPr>
        <vertAlign val="superscript"/>
        <sz val="10"/>
        <rFont val="Arial"/>
        <family val="2"/>
      </rPr>
      <t>2</t>
    </r>
  </si>
  <si>
    <t>ALEKS- (1 year discounted price with new user purchase)</t>
  </si>
  <si>
    <t>eTeacherEdition Online, 1-Year Subscription (1 per teacher every 75 1 Yr Student Bundles Purchased)</t>
  </si>
  <si>
    <r>
      <t>eTeacherEdition Online, 1-Year Subscription</t>
    </r>
    <r>
      <rPr>
        <vertAlign val="superscript"/>
        <sz val="10"/>
        <rFont val="Arial"/>
        <family val="2"/>
      </rPr>
      <t xml:space="preserve">  </t>
    </r>
    <r>
      <rPr>
        <sz val="10"/>
        <rFont val="Arial"/>
        <family val="2"/>
      </rPr>
      <t>(1 per teacher every 75 1 Yr Student Bundles Purchased)</t>
    </r>
  </si>
  <si>
    <t>Classroom Manipulative Kit</t>
  </si>
  <si>
    <t>007894600X</t>
  </si>
  <si>
    <t>6-8</t>
  </si>
  <si>
    <t>The prices on this form were correct when the form was created, but prices and expiration dates can change per state guidelines and contracts.  Please contact CA Customer Service at 800-780-0246 for current pricing and expiration dates. All free-with-order materials are subject to approval and only applicable to the educational market; individual purchases are not eligible for the educational pricing for multiple copies of a single book or for free-with-order materials.</t>
  </si>
  <si>
    <t>© 2015</t>
  </si>
  <si>
    <t>N/A</t>
  </si>
  <si>
    <t>Prices Valid Until September 30, 2015*</t>
  </si>
  <si>
    <t>All orders must be in before September 30, 2015 or they will be subject to the new prices.</t>
  </si>
  <si>
    <t>* Shipping is included in prices; prices good thru September 30, 2015</t>
  </si>
  <si>
    <t>0076771164</t>
  </si>
  <si>
    <t>0021459983</t>
  </si>
  <si>
    <t>0076790126</t>
  </si>
  <si>
    <t>0021448892</t>
  </si>
  <si>
    <t>Spanish Student Edition (National) Volume 1</t>
  </si>
  <si>
    <t>Spanish Student Edition (National) Volume 2</t>
  </si>
  <si>
    <t>0076749029</t>
  </si>
  <si>
    <t>0076778231</t>
  </si>
  <si>
    <t>0076774546</t>
  </si>
  <si>
    <t>0076790843</t>
  </si>
  <si>
    <t>007679394X</t>
  </si>
  <si>
    <t>Think Smart for the Smarter Balanced Assessment Course 3</t>
  </si>
  <si>
    <r>
      <t>ALEKS- (1 year discounted price with new user purchase)</t>
    </r>
    <r>
      <rPr>
        <vertAlign val="superscript"/>
        <sz val="10"/>
        <rFont val="Arial"/>
        <family val="2"/>
      </rPr>
      <t>4</t>
    </r>
  </si>
  <si>
    <t xml:space="preserve">ALEKS Additional Discounted Licenses for Purchase:  </t>
  </si>
  <si>
    <r>
      <t xml:space="preserve">ALEKS (20% of Total Bundles Purchased as 1 Year Free Pilot)  </t>
    </r>
    <r>
      <rPr>
        <b/>
        <sz val="10"/>
        <color indexed="10"/>
        <rFont val="Arial"/>
        <family val="2"/>
      </rPr>
      <t xml:space="preserve"> </t>
    </r>
  </si>
  <si>
    <t>7-Year Student Bundle (Includes Student Ed. Package plus Online subscription)</t>
  </si>
  <si>
    <t>0076700399</t>
  </si>
  <si>
    <t>7-Year Student Bundle (Includes Student Ed. Package plus Online  subscription)</t>
  </si>
  <si>
    <t>007670338X</t>
  </si>
  <si>
    <t>0076711684</t>
  </si>
  <si>
    <t xml:space="preserve">eStudentEdition Online, 7-Year Subscription </t>
  </si>
  <si>
    <t>0076744078</t>
  </si>
  <si>
    <t>002135684X</t>
  </si>
  <si>
    <t>002141498X</t>
  </si>
  <si>
    <t>002135927X</t>
  </si>
  <si>
    <r>
      <t>Think Smart for The Smarter Balanced Assessment Course 1</t>
    </r>
    <r>
      <rPr>
        <vertAlign val="superscript"/>
        <sz val="10"/>
        <rFont val="Arial"/>
        <family val="2"/>
      </rPr>
      <t>1</t>
    </r>
  </si>
  <si>
    <r>
      <t>Think Smart for the Smarter Balanced Assessment Course 2</t>
    </r>
    <r>
      <rPr>
        <vertAlign val="superscript"/>
        <sz val="10"/>
        <rFont val="Arial"/>
        <family val="2"/>
      </rPr>
      <t>1</t>
    </r>
  </si>
  <si>
    <r>
      <t>eTeacherEdition Online, 7-Year Subscription  (1 per teacher every 75 7 Yr Student Bundles Purchased)</t>
    </r>
    <r>
      <rPr>
        <vertAlign val="superscript"/>
        <sz val="10"/>
        <rFont val="Arial"/>
        <family val="2"/>
      </rPr>
      <t xml:space="preserve"> </t>
    </r>
  </si>
  <si>
    <t>eTeacherEdition Online, 7-Year Subscription (1 per teacher every 75 7 Yr Student Bundles Purchased)</t>
  </si>
  <si>
    <r>
      <rPr>
        <vertAlign val="superscript"/>
        <sz val="10"/>
        <rFont val="Arial"/>
        <family val="2"/>
      </rPr>
      <t>4</t>
    </r>
    <r>
      <rPr>
        <sz val="10"/>
        <rFont val="Arial"/>
        <family val="2"/>
      </rPr>
      <t>20% of total Bundles Purchased as fwo (First year only)</t>
    </r>
  </si>
  <si>
    <r>
      <rPr>
        <vertAlign val="superscript"/>
        <sz val="10"/>
        <rFont val="Arial"/>
        <family val="2"/>
      </rPr>
      <t>3</t>
    </r>
    <r>
      <rPr>
        <sz val="10"/>
        <rFont val="Arial"/>
        <family val="2"/>
      </rPr>
      <t>1 per Student Package Purchased (First year only)</t>
    </r>
  </si>
  <si>
    <t>California Middle School Math - 7 Yr</t>
  </si>
  <si>
    <r>
      <rPr>
        <vertAlign val="superscript"/>
        <sz val="10"/>
        <rFont val="Arial"/>
        <family val="2"/>
      </rPr>
      <t xml:space="preserve">2  </t>
    </r>
    <r>
      <rPr>
        <sz val="10"/>
        <rFont val="Arial"/>
        <family val="2"/>
      </rPr>
      <t>Free per student for every 7 Year Bundle purchased (First year provided:subsequent years of adoption upon request).</t>
    </r>
  </si>
  <si>
    <t>* Student Edition Volumes 1 &amp; 2 will ship automatically years 2-7 of adoption with purchase of 7-year subscription.</t>
  </si>
  <si>
    <t>California Math Course 1                                                            (Ratio:  1:75)</t>
  </si>
  <si>
    <t>0076758788</t>
  </si>
  <si>
    <t>Parmount</t>
  </si>
  <si>
    <t>0076732649</t>
  </si>
  <si>
    <t>0076704300</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</si>
</sst>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00000_);[Red]\(&quot;$&quot;#,##0.00000\)"/>
    <numFmt numFmtId="169" formatCode="&quot;$&quot;#,##0.0000_);[Red]\(&quot;$&quot;#,##0.0000\)"/>
    <numFmt numFmtId="170" formatCode="&quot;$&quot;#,##0.00"/>
    <numFmt numFmtId="171" formatCode="0_);\(0\)"/>
    <numFmt numFmtId="172" formatCode="&quot;$&quot;#,##0.0000"/>
    <numFmt numFmtId="173" formatCode="[$-409]dddd\,\ mmmm\ dd\,\ yyyy"/>
    <numFmt numFmtId="174" formatCode="[$-409]h:mm:ss\ AM/PM"/>
    <numFmt numFmtId="175" formatCode="00000"/>
    <numFmt numFmtId="176" formatCode="_(* #,##0.000_);_(* \(#,##0.000\);_(* &quot;-&quot;??_);_(@_)"/>
    <numFmt numFmtId="177" formatCode="_(* #,##0.0000_);_(* \(#,##0.0000\);_(* &quot;-&quot;??_);_(@_)"/>
    <numFmt numFmtId="178" formatCode="_(* #,##0.0_);_(* \(#,##0.0\);_(* &quot;-&quot;??_);_(@_)"/>
    <numFmt numFmtId="179" formatCode="_(* #,##0_);_(* \(#,##0\);_(* &quot;-&quot;??_);_(@_)"/>
    <numFmt numFmtId="180" formatCode="0000000000"/>
    <numFmt numFmtId="181" formatCode="0.000"/>
    <numFmt numFmtId="182" formatCode="0.00000000"/>
    <numFmt numFmtId="183" formatCode="0.0000000"/>
    <numFmt numFmtId="184" formatCode="0.000000"/>
    <numFmt numFmtId="185" formatCode="0.00000"/>
    <numFmt numFmtId="186" formatCode="0.0000"/>
    <numFmt numFmtId="187" formatCode="0.0"/>
    <numFmt numFmtId="188" formatCode="00"/>
    <numFmt numFmtId="189" formatCode="00\X\X\X\X\X\X\X\X"/>
  </numFmts>
  <fonts count="47">
    <font>
      <sz val="10"/>
      <name val="Arial"/>
      <family val="0"/>
    </font>
    <font>
      <b/>
      <sz val="10"/>
      <name val="Arial"/>
      <family val="2"/>
    </font>
    <font>
      <sz val="8"/>
      <name val="Arial"/>
      <family val="2"/>
    </font>
    <font>
      <b/>
      <sz val="9"/>
      <name val="Arial"/>
      <family val="2"/>
    </font>
    <font>
      <u val="single"/>
      <sz val="10"/>
      <name val="Arial"/>
      <family val="2"/>
    </font>
    <font>
      <u val="single"/>
      <sz val="10"/>
      <color indexed="12"/>
      <name val="Arial"/>
      <family val="2"/>
    </font>
    <font>
      <u val="single"/>
      <sz val="10"/>
      <color indexed="36"/>
      <name val="Arial"/>
      <family val="2"/>
    </font>
    <font>
      <b/>
      <i/>
      <sz val="10"/>
      <name val="Arial"/>
      <family val="2"/>
    </font>
    <font>
      <vertAlign val="superscript"/>
      <sz val="10"/>
      <name val="Arial"/>
      <family val="2"/>
    </font>
    <font>
      <b/>
      <sz val="11"/>
      <name val="Calibri"/>
      <family val="2"/>
    </font>
    <font>
      <b/>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63"/>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333333"/>
      <name val="Arial"/>
      <family val="2"/>
    </font>
  </fonts>
  <fills count="43">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rgb="FFFFFF99"/>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style="thin"/>
    </border>
    <border>
      <left>
        <color indexed="63"/>
      </left>
      <right>
        <color indexed="63"/>
      </right>
      <top style="double"/>
      <bottom>
        <color indexed="63"/>
      </bottom>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style="thin"/>
      <bottom style="double"/>
    </border>
  </borders>
  <cellStyleXfs count="8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14"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30" fillId="32" borderId="0" applyNumberFormat="0" applyBorder="0" applyAlignment="0" applyProtection="0"/>
    <xf numFmtId="0" fontId="31" fillId="33" borderId="0" applyNumberFormat="0" applyBorder="0" applyAlignment="0" applyProtection="0"/>
    <xf numFmtId="0" fontId="32" fillId="34" borderId="1" applyNumberFormat="0" applyAlignment="0" applyProtection="0"/>
    <xf numFmtId="0" fontId="33" fillId="35"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9" fillId="0" borderId="0" applyFont="0" applyFill="0" applyBorder="0" applyAlignment="0" applyProtection="0"/>
    <xf numFmtId="0" fontId="34" fillId="0" borderId="0" applyNumberFormat="0" applyFill="0" applyBorder="0" applyAlignment="0" applyProtection="0"/>
    <xf numFmtId="0" fontId="6" fillId="0" borderId="0" applyNumberFormat="0" applyFill="0" applyBorder="0" applyAlignment="0" applyProtection="0"/>
    <xf numFmtId="0" fontId="35" fillId="36"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5" fillId="0" borderId="0" applyNumberFormat="0" applyFill="0" applyBorder="0" applyAlignment="0" applyProtection="0"/>
    <xf numFmtId="0" fontId="39" fillId="37" borderId="1" applyNumberFormat="0" applyAlignment="0" applyProtection="0"/>
    <xf numFmtId="0" fontId="40" fillId="0" borderId="6" applyNumberFormat="0" applyFill="0" applyAlignment="0" applyProtection="0"/>
    <xf numFmtId="0" fontId="41" fillId="38" borderId="0" applyNumberFormat="0" applyBorder="0" applyAlignment="0" applyProtection="0"/>
    <xf numFmtId="0" fontId="29" fillId="0" borderId="0" applyNumberFormat="0" applyFont="0" applyFill="0" applyBorder="0" applyProtection="0">
      <alignment/>
    </xf>
    <xf numFmtId="0" fontId="29" fillId="0" borderId="0" applyNumberFormat="0" applyFont="0" applyFill="0" applyBorder="0" applyProtection="0">
      <alignment/>
    </xf>
    <xf numFmtId="0" fontId="29" fillId="0" borderId="0" applyNumberFormat="0" applyFont="0" applyFill="0" applyBorder="0" applyProtection="0">
      <alignment/>
    </xf>
    <xf numFmtId="0" fontId="29" fillId="0" borderId="0" applyNumberFormat="0" applyFont="0" applyFill="0" applyBorder="0" applyProtection="0">
      <alignment/>
    </xf>
    <xf numFmtId="0" fontId="29" fillId="0" borderId="0">
      <alignment/>
      <protection/>
    </xf>
    <xf numFmtId="0" fontId="0" fillId="0" borderId="0">
      <alignment/>
      <protection/>
    </xf>
    <xf numFmtId="0" fontId="29" fillId="0" borderId="0">
      <alignment/>
      <protection/>
    </xf>
    <xf numFmtId="0" fontId="29" fillId="0" borderId="0" applyNumberFormat="0" applyFont="0" applyFill="0" applyBorder="0" applyProtection="0">
      <alignment/>
    </xf>
    <xf numFmtId="0" fontId="29" fillId="0" borderId="0" applyNumberFormat="0" applyFont="0" applyFill="0" applyBorder="0" applyProtection="0">
      <alignment/>
    </xf>
    <xf numFmtId="0" fontId="29" fillId="0" borderId="0">
      <alignment/>
      <protection/>
    </xf>
    <xf numFmtId="0" fontId="29" fillId="0" borderId="0" applyNumberFormat="0" applyFont="0" applyFill="0" applyBorder="0" applyProtection="0">
      <alignment/>
    </xf>
    <xf numFmtId="0" fontId="29" fillId="0" borderId="0" applyNumberFormat="0" applyFont="0" applyFill="0" applyBorder="0" applyProtection="0">
      <alignment/>
    </xf>
    <xf numFmtId="0" fontId="29" fillId="0" borderId="0" applyNumberFormat="0" applyFont="0" applyFill="0" applyBorder="0" applyProtection="0">
      <alignment/>
    </xf>
    <xf numFmtId="0" fontId="29" fillId="0" borderId="0" applyNumberFormat="0" applyFont="0" applyFill="0" applyBorder="0" applyProtection="0">
      <alignment/>
    </xf>
    <xf numFmtId="0" fontId="0" fillId="39" borderId="7" applyNumberFormat="0" applyFont="0" applyAlignment="0" applyProtection="0"/>
    <xf numFmtId="0" fontId="29" fillId="39" borderId="7" applyNumberFormat="0" applyFont="0" applyAlignment="0" applyProtection="0"/>
    <xf numFmtId="0" fontId="42" fillId="34"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125">
    <xf numFmtId="0" fontId="0" fillId="0" borderId="0" xfId="0" applyAlignment="1">
      <alignment/>
    </xf>
    <xf numFmtId="0" fontId="1" fillId="0" borderId="0" xfId="0" applyFont="1" applyAlignment="1">
      <alignment/>
    </xf>
    <xf numFmtId="0" fontId="1" fillId="0" borderId="0" xfId="0" applyFont="1" applyAlignment="1">
      <alignment horizontal="center"/>
    </xf>
    <xf numFmtId="0" fontId="1" fillId="0" borderId="0" xfId="0" applyFont="1" applyAlignment="1">
      <alignment horizontal="left"/>
    </xf>
    <xf numFmtId="0" fontId="1" fillId="0" borderId="0" xfId="0" applyFont="1" applyFill="1" applyAlignment="1">
      <alignment horizontal="left"/>
    </xf>
    <xf numFmtId="0" fontId="4" fillId="40" borderId="10" xfId="0" applyFont="1" applyFill="1" applyBorder="1" applyAlignment="1" applyProtection="1">
      <alignment horizontal="left"/>
      <protection locked="0"/>
    </xf>
    <xf numFmtId="0" fontId="1" fillId="0" borderId="0" xfId="0" applyFont="1" applyAlignment="1">
      <alignment/>
    </xf>
    <xf numFmtId="0" fontId="1" fillId="0" borderId="0" xfId="0" applyFont="1" applyFill="1" applyBorder="1" applyAlignment="1">
      <alignment vertical="top" wrapText="1"/>
    </xf>
    <xf numFmtId="0" fontId="1" fillId="0" borderId="0" xfId="0" applyFont="1" applyFill="1" applyAlignment="1">
      <alignment vertical="top" wrapText="1"/>
    </xf>
    <xf numFmtId="0" fontId="1" fillId="6" borderId="0" xfId="0" applyFont="1" applyFill="1" applyBorder="1" applyAlignment="1">
      <alignment horizontal="center" vertical="top" wrapText="1"/>
    </xf>
    <xf numFmtId="0" fontId="1" fillId="0" borderId="0" xfId="0" applyFont="1" applyAlignment="1" applyProtection="1">
      <alignment/>
      <protection/>
    </xf>
    <xf numFmtId="0" fontId="1" fillId="0" borderId="0" xfId="0" applyFont="1" applyAlignment="1">
      <alignment horizontal="right"/>
    </xf>
    <xf numFmtId="0" fontId="1" fillId="0" borderId="11" xfId="0" applyFont="1" applyFill="1" applyBorder="1" applyAlignment="1">
      <alignment horizontal="center" vertical="top" wrapText="1"/>
    </xf>
    <xf numFmtId="0" fontId="1" fillId="0" borderId="11" xfId="0" applyFont="1" applyFill="1" applyBorder="1" applyAlignment="1">
      <alignment vertical="top" wrapText="1"/>
    </xf>
    <xf numFmtId="170" fontId="0" fillId="0" borderId="0" xfId="0" applyNumberFormat="1" applyFont="1" applyFill="1" applyBorder="1" applyAlignment="1">
      <alignment horizontal="center" vertical="top" wrapText="1"/>
    </xf>
    <xf numFmtId="0" fontId="0" fillId="0" borderId="11" xfId="0" applyFont="1" applyFill="1" applyBorder="1" applyAlignment="1" applyProtection="1">
      <alignment horizontal="center" vertical="top"/>
      <protection locked="0"/>
    </xf>
    <xf numFmtId="0" fontId="0" fillId="0" borderId="0" xfId="0" applyFont="1" applyFill="1" applyAlignment="1">
      <alignment/>
    </xf>
    <xf numFmtId="0" fontId="0" fillId="0" borderId="0" xfId="0" applyFont="1" applyFill="1" applyAlignment="1">
      <alignment horizontal="center"/>
    </xf>
    <xf numFmtId="0" fontId="0" fillId="0" borderId="0" xfId="0" applyFont="1" applyAlignment="1">
      <alignment/>
    </xf>
    <xf numFmtId="0" fontId="0" fillId="0" borderId="0" xfId="0" applyFont="1" applyAlignment="1">
      <alignment/>
    </xf>
    <xf numFmtId="0" fontId="0" fillId="0" borderId="0" xfId="0" applyFont="1" applyAlignment="1">
      <alignment horizontal="center"/>
    </xf>
    <xf numFmtId="0" fontId="0" fillId="0" borderId="0" xfId="0" applyFont="1" applyAlignment="1" applyProtection="1">
      <alignment/>
      <protection/>
    </xf>
    <xf numFmtId="0" fontId="7" fillId="0" borderId="0" xfId="0" applyFont="1" applyFill="1" applyBorder="1" applyAlignment="1">
      <alignment horizontal="left" indent="2"/>
    </xf>
    <xf numFmtId="0" fontId="0" fillId="40" borderId="12" xfId="0" applyFont="1" applyFill="1" applyBorder="1" applyAlignment="1" applyProtection="1">
      <alignment horizontal="left"/>
      <protection locked="0"/>
    </xf>
    <xf numFmtId="0" fontId="0" fillId="40" borderId="10" xfId="0" applyFont="1" applyFill="1" applyBorder="1" applyAlignment="1" applyProtection="1">
      <alignment horizontal="left" indent="1"/>
      <protection locked="0"/>
    </xf>
    <xf numFmtId="0" fontId="0" fillId="40" borderId="10" xfId="0" applyFont="1" applyFill="1" applyBorder="1" applyAlignment="1" applyProtection="1">
      <alignment horizontal="center"/>
      <protection locked="0"/>
    </xf>
    <xf numFmtId="0" fontId="7" fillId="0" borderId="0" xfId="0" applyFont="1" applyAlignment="1">
      <alignment horizontal="left" indent="2"/>
    </xf>
    <xf numFmtId="0" fontId="3" fillId="0" borderId="11" xfId="0" applyFont="1" applyFill="1" applyBorder="1" applyAlignment="1">
      <alignment horizontal="center" vertical="top" wrapText="1"/>
    </xf>
    <xf numFmtId="0" fontId="0" fillId="40" borderId="12" xfId="0" applyFont="1" applyFill="1" applyBorder="1" applyAlignment="1" applyProtection="1">
      <alignment horizontal="center"/>
      <protection locked="0"/>
    </xf>
    <xf numFmtId="0" fontId="1" fillId="0" borderId="11" xfId="0" applyFont="1" applyFill="1" applyBorder="1" applyAlignment="1">
      <alignment horizontal="left" vertical="top" wrapText="1"/>
    </xf>
    <xf numFmtId="0" fontId="1" fillId="6" borderId="0" xfId="0" applyFont="1" applyFill="1" applyBorder="1" applyAlignment="1">
      <alignment vertical="top"/>
    </xf>
    <xf numFmtId="49" fontId="1" fillId="6" borderId="0" xfId="0" applyNumberFormat="1" applyFont="1" applyFill="1" applyBorder="1" applyAlignment="1">
      <alignment horizontal="center" vertical="top" wrapText="1"/>
    </xf>
    <xf numFmtId="49" fontId="9" fillId="6" borderId="0" xfId="0" applyNumberFormat="1" applyFont="1" applyFill="1" applyBorder="1" applyAlignment="1">
      <alignment/>
    </xf>
    <xf numFmtId="0" fontId="0" fillId="0" borderId="11" xfId="0" applyFont="1" applyBorder="1" applyAlignment="1">
      <alignment horizontal="center"/>
    </xf>
    <xf numFmtId="0" fontId="0" fillId="0" borderId="0" xfId="0" applyFont="1" applyFill="1" applyBorder="1" applyAlignment="1">
      <alignment horizontal="center" vertical="top"/>
    </xf>
    <xf numFmtId="0" fontId="1" fillId="0" borderId="13" xfId="0" applyFont="1" applyFill="1" applyBorder="1" applyAlignment="1">
      <alignment vertical="top" wrapText="1"/>
    </xf>
    <xf numFmtId="49" fontId="0" fillId="0" borderId="13" xfId="0" applyNumberFormat="1" applyFont="1" applyFill="1" applyBorder="1" applyAlignment="1">
      <alignment horizontal="center" vertical="top" wrapText="1"/>
    </xf>
    <xf numFmtId="170" fontId="0" fillId="0" borderId="13" xfId="0" applyNumberFormat="1" applyFont="1" applyFill="1" applyBorder="1" applyAlignment="1" applyProtection="1">
      <alignment horizontal="center" vertical="top" wrapText="1"/>
      <protection hidden="1"/>
    </xf>
    <xf numFmtId="0" fontId="3" fillId="0" borderId="0" xfId="0" applyFont="1" applyAlignment="1" applyProtection="1">
      <alignment horizontal="left" wrapText="1"/>
      <protection/>
    </xf>
    <xf numFmtId="0" fontId="0" fillId="0" borderId="0" xfId="0" applyFont="1" applyFill="1" applyBorder="1" applyAlignment="1" applyProtection="1">
      <alignment horizontal="center" vertical="top"/>
      <protection locked="0"/>
    </xf>
    <xf numFmtId="0" fontId="0" fillId="0" borderId="13" xfId="0" applyFont="1" applyFill="1" applyBorder="1" applyAlignment="1">
      <alignment horizontal="center" vertical="top"/>
    </xf>
    <xf numFmtId="0" fontId="1" fillId="0" borderId="13" xfId="0" applyNumberFormat="1" applyFont="1" applyFill="1" applyBorder="1" applyAlignment="1">
      <alignment vertical="top" wrapText="1"/>
    </xf>
    <xf numFmtId="0" fontId="0" fillId="0" borderId="13" xfId="0" applyFont="1" applyFill="1" applyBorder="1" applyAlignment="1">
      <alignment vertical="top"/>
    </xf>
    <xf numFmtId="49" fontId="0" fillId="0" borderId="13" xfId="0" applyNumberFormat="1" applyBorder="1" applyAlignment="1">
      <alignment/>
    </xf>
    <xf numFmtId="0" fontId="0" fillId="0" borderId="13" xfId="0" applyFont="1" applyFill="1" applyBorder="1" applyAlignment="1">
      <alignment horizontal="center" vertical="top" wrapText="1"/>
    </xf>
    <xf numFmtId="170" fontId="1" fillId="0" borderId="13" xfId="0" applyNumberFormat="1" applyFont="1" applyFill="1" applyBorder="1" applyAlignment="1">
      <alignment vertical="top" wrapText="1"/>
    </xf>
    <xf numFmtId="0" fontId="1" fillId="41" borderId="10" xfId="0" applyFont="1" applyFill="1" applyBorder="1" applyAlignment="1" applyProtection="1">
      <alignment horizontal="center" vertical="top" wrapText="1"/>
      <protection/>
    </xf>
    <xf numFmtId="0" fontId="1" fillId="0" borderId="0" xfId="0" applyFont="1" applyFill="1" applyBorder="1" applyAlignment="1" applyProtection="1">
      <alignment vertical="top" wrapText="1"/>
      <protection/>
    </xf>
    <xf numFmtId="0" fontId="0" fillId="0" borderId="0" xfId="0" applyFont="1" applyFill="1" applyBorder="1" applyAlignment="1" applyProtection="1">
      <alignment vertical="top"/>
      <protection/>
    </xf>
    <xf numFmtId="49" fontId="0" fillId="0" borderId="0" xfId="0" applyNumberFormat="1" applyFill="1" applyBorder="1" applyAlignment="1" applyProtection="1">
      <alignment/>
      <protection/>
    </xf>
    <xf numFmtId="0" fontId="0" fillId="0" borderId="0" xfId="0" applyFont="1" applyFill="1" applyBorder="1" applyAlignment="1" applyProtection="1">
      <alignment horizontal="center" vertical="top" wrapText="1"/>
      <protection/>
    </xf>
    <xf numFmtId="49" fontId="0" fillId="0" borderId="0" xfId="0" applyNumberFormat="1" applyFont="1" applyFill="1" applyBorder="1" applyAlignment="1" applyProtection="1">
      <alignment horizontal="center" vertical="top" wrapText="1"/>
      <protection/>
    </xf>
    <xf numFmtId="170" fontId="0" fillId="0" borderId="10" xfId="0" applyNumberFormat="1" applyFont="1" applyFill="1" applyBorder="1" applyAlignment="1" applyProtection="1">
      <alignment horizontal="center" vertical="top" wrapText="1"/>
      <protection/>
    </xf>
    <xf numFmtId="170" fontId="0" fillId="0" borderId="0" xfId="0" applyNumberFormat="1" applyFont="1" applyFill="1" applyBorder="1" applyAlignment="1" applyProtection="1">
      <alignment horizontal="center" vertical="top" wrapText="1"/>
      <protection/>
    </xf>
    <xf numFmtId="170" fontId="1" fillId="0" borderId="10" xfId="0" applyNumberFormat="1" applyFont="1" applyFill="1" applyBorder="1" applyAlignment="1" applyProtection="1">
      <alignment vertical="top" wrapText="1"/>
      <protection/>
    </xf>
    <xf numFmtId="49" fontId="0" fillId="0" borderId="0" xfId="75" applyNumberFormat="1" applyFont="1" applyFill="1" applyBorder="1" applyProtection="1">
      <alignment/>
      <protection/>
    </xf>
    <xf numFmtId="0" fontId="1" fillId="41" borderId="10" xfId="0" applyFont="1" applyFill="1" applyBorder="1" applyAlignment="1" applyProtection="1">
      <alignment vertical="top" wrapText="1"/>
      <protection/>
    </xf>
    <xf numFmtId="49" fontId="0" fillId="0" borderId="0" xfId="0" applyNumberFormat="1" applyFill="1" applyBorder="1" applyAlignment="1" applyProtection="1" quotePrefix="1">
      <alignment/>
      <protection/>
    </xf>
    <xf numFmtId="0" fontId="1" fillId="0" borderId="0" xfId="0" applyFont="1" applyFill="1" applyAlignment="1" applyProtection="1">
      <alignment vertical="top" wrapText="1"/>
      <protection/>
    </xf>
    <xf numFmtId="49" fontId="0" fillId="0" borderId="0" xfId="0" applyNumberFormat="1" applyFont="1" applyBorder="1" applyAlignment="1" applyProtection="1">
      <alignment/>
      <protection/>
    </xf>
    <xf numFmtId="170" fontId="0" fillId="0" borderId="12" xfId="0" applyNumberFormat="1" applyFont="1" applyFill="1" applyBorder="1" applyAlignment="1" applyProtection="1">
      <alignment horizontal="center" vertical="top" wrapText="1"/>
      <protection/>
    </xf>
    <xf numFmtId="170" fontId="1" fillId="0" borderId="12" xfId="0" applyNumberFormat="1" applyFont="1" applyFill="1" applyBorder="1" applyAlignment="1" applyProtection="1">
      <alignment vertical="top" wrapText="1"/>
      <protection/>
    </xf>
    <xf numFmtId="0" fontId="1" fillId="41" borderId="10" xfId="0" applyFont="1" applyFill="1" applyBorder="1" applyAlignment="1" applyProtection="1">
      <alignment horizontal="right" vertical="top" wrapText="1"/>
      <protection/>
    </xf>
    <xf numFmtId="49" fontId="0" fillId="0" borderId="0" xfId="0" applyNumberFormat="1" applyBorder="1" applyAlignment="1" applyProtection="1">
      <alignment/>
      <protection/>
    </xf>
    <xf numFmtId="0" fontId="0" fillId="0" borderId="11" xfId="0" applyFont="1" applyFill="1" applyBorder="1" applyAlignment="1" applyProtection="1">
      <alignment horizontal="center" vertical="top"/>
      <protection/>
    </xf>
    <xf numFmtId="0" fontId="0" fillId="0" borderId="11" xfId="0" applyFont="1" applyFill="1" applyBorder="1" applyAlignment="1" applyProtection="1">
      <alignment vertical="top"/>
      <protection/>
    </xf>
    <xf numFmtId="49" fontId="0" fillId="0" borderId="11" xfId="0" applyNumberFormat="1" applyFont="1" applyFill="1" applyBorder="1" applyAlignment="1" applyProtection="1">
      <alignment horizontal="center" vertical="top" wrapText="1"/>
      <protection/>
    </xf>
    <xf numFmtId="0" fontId="1" fillId="0" borderId="11" xfId="0" applyFont="1" applyFill="1" applyBorder="1" applyAlignment="1" applyProtection="1">
      <alignment horizontal="center" vertical="top" wrapText="1"/>
      <protection/>
    </xf>
    <xf numFmtId="170" fontId="0" fillId="0" borderId="11" xfId="0" applyNumberFormat="1" applyFont="1" applyFill="1" applyBorder="1" applyAlignment="1" applyProtection="1">
      <alignment horizontal="center" vertical="top" wrapText="1"/>
      <protection/>
    </xf>
    <xf numFmtId="0" fontId="1" fillId="6" borderId="0" xfId="0" applyFont="1" applyFill="1" applyBorder="1" applyAlignment="1" applyProtection="1">
      <alignment vertical="top"/>
      <protection/>
    </xf>
    <xf numFmtId="49" fontId="9" fillId="6" borderId="0" xfId="0" applyNumberFormat="1" applyFont="1" applyFill="1" applyBorder="1" applyAlignment="1" applyProtection="1">
      <alignment/>
      <protection/>
    </xf>
    <xf numFmtId="0" fontId="1" fillId="6" borderId="0" xfId="0" applyFont="1" applyFill="1" applyBorder="1" applyAlignment="1" applyProtection="1">
      <alignment horizontal="center" vertical="top" wrapText="1"/>
      <protection/>
    </xf>
    <xf numFmtId="49" fontId="1" fillId="6" borderId="0" xfId="0" applyNumberFormat="1" applyFont="1" applyFill="1" applyBorder="1" applyAlignment="1" applyProtection="1">
      <alignment horizontal="center" vertical="top" wrapText="1"/>
      <protection/>
    </xf>
    <xf numFmtId="180" fontId="0" fillId="0" borderId="0" xfId="0" applyNumberFormat="1" applyFont="1" applyBorder="1" applyAlignment="1" applyProtection="1">
      <alignment horizontal="left" vertical="center"/>
      <protection/>
    </xf>
    <xf numFmtId="170" fontId="1" fillId="0" borderId="0" xfId="0" applyNumberFormat="1" applyFont="1" applyFill="1" applyBorder="1" applyAlignment="1" applyProtection="1">
      <alignment vertical="top" wrapText="1"/>
      <protection/>
    </xf>
    <xf numFmtId="180" fontId="46" fillId="0" borderId="0" xfId="0" applyNumberFormat="1" applyFont="1" applyBorder="1" applyAlignment="1" applyProtection="1" quotePrefix="1">
      <alignment horizontal="left" vertical="center"/>
      <protection/>
    </xf>
    <xf numFmtId="0" fontId="0" fillId="0" borderId="10" xfId="0" applyFont="1" applyFill="1" applyBorder="1" applyAlignment="1" applyProtection="1">
      <alignment horizontal="center" vertical="top"/>
      <protection locked="0"/>
    </xf>
    <xf numFmtId="0" fontId="0" fillId="0" borderId="10" xfId="0" applyNumberFormat="1" applyFont="1" applyFill="1" applyBorder="1" applyAlignment="1" applyProtection="1">
      <alignment horizontal="center" vertical="top"/>
      <protection locked="0"/>
    </xf>
    <xf numFmtId="0" fontId="1" fillId="6" borderId="0" xfId="0" applyFont="1" applyFill="1" applyBorder="1" applyAlignment="1" applyProtection="1">
      <alignment vertical="top"/>
      <protection locked="0"/>
    </xf>
    <xf numFmtId="0" fontId="0" fillId="0" borderId="0" xfId="0" applyFont="1" applyFill="1" applyBorder="1" applyAlignment="1" applyProtection="1">
      <alignment horizontal="left" vertical="top"/>
      <protection/>
    </xf>
    <xf numFmtId="0" fontId="0" fillId="0" borderId="0" xfId="0" applyFont="1" applyFill="1" applyBorder="1" applyAlignment="1" applyProtection="1">
      <alignment horizontal="center" vertical="top"/>
      <protection/>
    </xf>
    <xf numFmtId="0" fontId="1" fillId="0" borderId="0" xfId="0" applyFont="1" applyFill="1" applyBorder="1" applyAlignment="1" applyProtection="1">
      <alignment horizontal="center" vertical="top" wrapText="1"/>
      <protection/>
    </xf>
    <xf numFmtId="0" fontId="1" fillId="0" borderId="14" xfId="0" applyFont="1" applyFill="1" applyBorder="1" applyAlignment="1" applyProtection="1">
      <alignment horizontal="left"/>
      <protection/>
    </xf>
    <xf numFmtId="0" fontId="0" fillId="0" borderId="15" xfId="0" applyFont="1" applyFill="1" applyBorder="1" applyAlignment="1" applyProtection="1">
      <alignment horizontal="center"/>
      <protection/>
    </xf>
    <xf numFmtId="0" fontId="0" fillId="0" borderId="16" xfId="0" applyFont="1" applyFill="1" applyBorder="1" applyAlignment="1" applyProtection="1">
      <alignment horizontal="center"/>
      <protection/>
    </xf>
    <xf numFmtId="170" fontId="0" fillId="0" borderId="16" xfId="0" applyNumberFormat="1" applyFont="1" applyFill="1" applyBorder="1" applyAlignment="1" applyProtection="1">
      <alignment horizontal="center"/>
      <protection/>
    </xf>
    <xf numFmtId="0" fontId="0" fillId="0" borderId="15" xfId="0" applyFont="1" applyFill="1" applyBorder="1" applyAlignment="1" applyProtection="1">
      <alignment horizontal="center" wrapText="1"/>
      <protection/>
    </xf>
    <xf numFmtId="9" fontId="1" fillId="0" borderId="16" xfId="0" applyNumberFormat="1" applyFont="1" applyFill="1" applyBorder="1" applyAlignment="1" applyProtection="1">
      <alignment horizontal="center"/>
      <protection/>
    </xf>
    <xf numFmtId="0" fontId="1" fillId="0" borderId="16" xfId="0" applyFont="1" applyFill="1" applyBorder="1" applyAlignment="1" applyProtection="1">
      <alignment/>
      <protection/>
    </xf>
    <xf numFmtId="10" fontId="1" fillId="0" borderId="16" xfId="0" applyNumberFormat="1" applyFont="1" applyFill="1" applyBorder="1" applyAlignment="1" applyProtection="1">
      <alignment horizontal="center"/>
      <protection/>
    </xf>
    <xf numFmtId="0" fontId="1" fillId="0" borderId="0" xfId="0" applyFont="1" applyAlignment="1" applyProtection="1">
      <alignment/>
      <protection/>
    </xf>
    <xf numFmtId="0" fontId="0" fillId="0" borderId="0" xfId="0" applyFont="1" applyAlignment="1" applyProtection="1">
      <alignment/>
      <protection/>
    </xf>
    <xf numFmtId="0" fontId="7" fillId="0" borderId="0" xfId="0" applyFont="1" applyAlignment="1" applyProtection="1">
      <alignment/>
      <protection/>
    </xf>
    <xf numFmtId="0" fontId="1" fillId="0" borderId="0" xfId="0" applyFont="1" applyAlignment="1" applyProtection="1">
      <alignment horizontal="center"/>
      <protection/>
    </xf>
    <xf numFmtId="0" fontId="0" fillId="0" borderId="0" xfId="0" applyFont="1" applyAlignment="1" applyProtection="1">
      <alignment horizontal="center"/>
      <protection/>
    </xf>
    <xf numFmtId="0" fontId="1" fillId="0" borderId="0" xfId="0" applyFont="1" applyAlignment="1" applyProtection="1">
      <alignment horizontal="left"/>
      <protection/>
    </xf>
    <xf numFmtId="0" fontId="1" fillId="0" borderId="10" xfId="0" applyFont="1" applyBorder="1" applyAlignment="1" applyProtection="1">
      <alignment horizontal="left"/>
      <protection/>
    </xf>
    <xf numFmtId="0" fontId="0" fillId="0" borderId="10" xfId="0" applyFont="1" applyBorder="1" applyAlignment="1" applyProtection="1">
      <alignment horizontal="left"/>
      <protection/>
    </xf>
    <xf numFmtId="0" fontId="0" fillId="0" borderId="0" xfId="0" applyFont="1" applyAlignment="1" applyProtection="1">
      <alignment horizontal="left"/>
      <protection/>
    </xf>
    <xf numFmtId="0" fontId="1" fillId="0" borderId="12" xfId="0" applyFont="1" applyBorder="1" applyAlignment="1" applyProtection="1">
      <alignment horizontal="left"/>
      <protection/>
    </xf>
    <xf numFmtId="0" fontId="0" fillId="0" borderId="12" xfId="0" applyFont="1" applyBorder="1" applyAlignment="1" applyProtection="1">
      <alignment horizontal="left"/>
      <protection/>
    </xf>
    <xf numFmtId="0" fontId="1" fillId="0" borderId="12" xfId="0" applyFont="1" applyBorder="1" applyAlignment="1" applyProtection="1">
      <alignment/>
      <protection hidden="1"/>
    </xf>
    <xf numFmtId="0" fontId="0" fillId="0" borderId="12" xfId="0" applyFont="1" applyBorder="1" applyAlignment="1" applyProtection="1">
      <alignment horizontal="left"/>
      <protection hidden="1"/>
    </xf>
    <xf numFmtId="0" fontId="1" fillId="0" borderId="0" xfId="0" applyFont="1" applyBorder="1" applyAlignment="1" applyProtection="1">
      <alignment/>
      <protection hidden="1"/>
    </xf>
    <xf numFmtId="0" fontId="0" fillId="0" borderId="0" xfId="0" applyFont="1" applyBorder="1" applyAlignment="1" applyProtection="1">
      <alignment horizontal="left"/>
      <protection hidden="1"/>
    </xf>
    <xf numFmtId="0" fontId="0" fillId="0" borderId="11" xfId="0" applyFont="1" applyBorder="1" applyAlignment="1" applyProtection="1">
      <alignment/>
      <protection/>
    </xf>
    <xf numFmtId="0" fontId="1" fillId="0" borderId="11" xfId="0" applyFont="1" applyFill="1" applyBorder="1" applyAlignment="1" applyProtection="1">
      <alignment horizontal="left" vertical="top"/>
      <protection/>
    </xf>
    <xf numFmtId="0" fontId="1" fillId="0" borderId="0" xfId="0" applyFont="1" applyAlignment="1" applyProtection="1">
      <alignment horizontal="left"/>
      <protection locked="0"/>
    </xf>
    <xf numFmtId="0" fontId="0" fillId="0" borderId="0" xfId="0" applyFont="1" applyAlignment="1" applyProtection="1">
      <alignment horizontal="center"/>
      <protection locked="0"/>
    </xf>
    <xf numFmtId="49" fontId="0" fillId="0" borderId="0" xfId="73" applyNumberFormat="1" applyFont="1" applyFill="1" applyBorder="1" applyAlignment="1" applyProtection="1">
      <alignment horizontal="left" vertical="center"/>
      <protection/>
    </xf>
    <xf numFmtId="49" fontId="0" fillId="42" borderId="0" xfId="73" applyNumberFormat="1" applyFont="1" applyFill="1" applyBorder="1" applyAlignment="1" applyProtection="1">
      <alignment horizontal="left" vertical="center"/>
      <protection/>
    </xf>
    <xf numFmtId="49" fontId="0" fillId="0" borderId="0" xfId="73" applyNumberFormat="1" applyFont="1" applyBorder="1" applyAlignment="1" applyProtection="1">
      <alignment horizontal="left" vertical="center"/>
      <protection/>
    </xf>
    <xf numFmtId="0" fontId="0" fillId="0" borderId="0" xfId="75" applyFont="1" applyBorder="1" applyAlignment="1" applyProtection="1">
      <alignment horizontal="left" vertical="center"/>
      <protection/>
    </xf>
    <xf numFmtId="0" fontId="1" fillId="41" borderId="0" xfId="0" applyFont="1" applyFill="1" applyBorder="1" applyAlignment="1" applyProtection="1">
      <alignment horizontal="center" vertical="top" wrapText="1"/>
      <protection/>
    </xf>
    <xf numFmtId="0" fontId="1" fillId="0" borderId="10" xfId="0" applyFont="1" applyFill="1" applyBorder="1" applyAlignment="1" applyProtection="1">
      <alignment horizontal="center" vertical="top"/>
      <protection locked="0"/>
    </xf>
    <xf numFmtId="170" fontId="0" fillId="0" borderId="17" xfId="0" applyNumberFormat="1" applyFont="1" applyFill="1" applyBorder="1" applyAlignment="1" applyProtection="1">
      <alignment horizontal="center" vertical="top" wrapText="1"/>
      <protection/>
    </xf>
    <xf numFmtId="49" fontId="0" fillId="0" borderId="0" xfId="75" applyNumberFormat="1" applyFont="1" applyFill="1" applyBorder="1" applyProtection="1">
      <alignment/>
      <protection/>
    </xf>
    <xf numFmtId="49" fontId="0" fillId="0" borderId="0" xfId="75" applyNumberFormat="1" applyFont="1" applyBorder="1" applyAlignment="1" applyProtection="1">
      <alignment horizontal="left" vertical="center"/>
      <protection/>
    </xf>
    <xf numFmtId="0" fontId="7" fillId="6" borderId="0" xfId="0" applyFont="1" applyFill="1" applyAlignment="1">
      <alignment horizontal="center" wrapText="1"/>
    </xf>
    <xf numFmtId="0" fontId="0" fillId="0" borderId="0" xfId="0" applyAlignment="1">
      <alignment horizontal="center" wrapText="1"/>
    </xf>
    <xf numFmtId="0" fontId="0" fillId="0" borderId="0" xfId="0" applyFont="1" applyFill="1" applyBorder="1" applyAlignment="1" applyProtection="1">
      <alignment horizontal="left" vertical="top" wrapText="1"/>
      <protection/>
    </xf>
    <xf numFmtId="0" fontId="0" fillId="0" borderId="0" xfId="0" applyAlignment="1" applyProtection="1">
      <alignment wrapText="1"/>
      <protection/>
    </xf>
    <xf numFmtId="0" fontId="0" fillId="0" borderId="0" xfId="0" applyBorder="1" applyAlignment="1" applyProtection="1">
      <alignment wrapText="1"/>
      <protection/>
    </xf>
    <xf numFmtId="0" fontId="1" fillId="0" borderId="0" xfId="0" applyFont="1" applyFill="1" applyBorder="1" applyAlignment="1" applyProtection="1">
      <alignment horizontal="left" vertical="top"/>
      <protection locked="0"/>
    </xf>
    <xf numFmtId="0" fontId="1" fillId="0" borderId="0" xfId="0" applyFont="1" applyAlignment="1">
      <alignment horizontal="left"/>
    </xf>
  </cellXfs>
  <cellStyles count="73">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6" xfId="24"/>
    <cellStyle name="40% - Accent1" xfId="25"/>
    <cellStyle name="40% - Accent2" xfId="26"/>
    <cellStyle name="40% - Accent3" xfId="27"/>
    <cellStyle name="40% - Accent3 2" xfId="28"/>
    <cellStyle name="40% - Accent4" xfId="29"/>
    <cellStyle name="40% - Accent5" xfId="30"/>
    <cellStyle name="40% - Accent6" xfId="31"/>
    <cellStyle name="60% - Accent1" xfId="32"/>
    <cellStyle name="60% - Accent2" xfId="33"/>
    <cellStyle name="60% - Accent3" xfId="34"/>
    <cellStyle name="60% - Accent3 2" xfId="35"/>
    <cellStyle name="60% - Accent4" xfId="36"/>
    <cellStyle name="60% - Accent4 2" xfId="37"/>
    <cellStyle name="60% - Accent5" xfId="38"/>
    <cellStyle name="60% - Accent6" xfId="39"/>
    <cellStyle name="60% - Accent6 2" xfId="40"/>
    <cellStyle name="Accent1" xfId="41"/>
    <cellStyle name="Accent2" xfId="42"/>
    <cellStyle name="Accent3" xfId="43"/>
    <cellStyle name="Accent4" xfId="44"/>
    <cellStyle name="Accent5" xfId="45"/>
    <cellStyle name="Accent6" xfId="46"/>
    <cellStyle name="Bad" xfId="47"/>
    <cellStyle name="Calculation" xfId="48"/>
    <cellStyle name="Check Cell" xfId="49"/>
    <cellStyle name="Comma" xfId="50"/>
    <cellStyle name="Comma [0]" xfId="51"/>
    <cellStyle name="Currency" xfId="52"/>
    <cellStyle name="Currency [0]" xfId="53"/>
    <cellStyle name="Currency 2" xfId="54"/>
    <cellStyle name="Explanatory Text" xfId="55"/>
    <cellStyle name="Followed Hyperlink" xfId="56"/>
    <cellStyle name="Good" xfId="57"/>
    <cellStyle name="Heading 1" xfId="58"/>
    <cellStyle name="Heading 2" xfId="59"/>
    <cellStyle name="Heading 3" xfId="60"/>
    <cellStyle name="Heading 4" xfId="61"/>
    <cellStyle name="Hyperlink" xfId="62"/>
    <cellStyle name="Input" xfId="63"/>
    <cellStyle name="Linked Cell" xfId="64"/>
    <cellStyle name="Neutral" xfId="65"/>
    <cellStyle name="Normal 10" xfId="66"/>
    <cellStyle name="Normal 11" xfId="67"/>
    <cellStyle name="Normal 12" xfId="68"/>
    <cellStyle name="Normal 13" xfId="69"/>
    <cellStyle name="Normal 14" xfId="70"/>
    <cellStyle name="Normal 15" xfId="71"/>
    <cellStyle name="Normal 2" xfId="72"/>
    <cellStyle name="Normal 3" xfId="73"/>
    <cellStyle name="Normal 4" xfId="74"/>
    <cellStyle name="Normal 5" xfId="75"/>
    <cellStyle name="Normal 6" xfId="76"/>
    <cellStyle name="Normal 7" xfId="77"/>
    <cellStyle name="Normal 8" xfId="78"/>
    <cellStyle name="Normal 9" xfId="79"/>
    <cellStyle name="Note" xfId="80"/>
    <cellStyle name="Note 2" xfId="81"/>
    <cellStyle name="Output" xfId="82"/>
    <cellStyle name="Percent" xfId="83"/>
    <cellStyle name="Title" xfId="84"/>
    <cellStyle name="Total" xfId="85"/>
    <cellStyle name="Warning Text" xfId="8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cid:image003.png@01CF37B3.3B723D90"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0</xdr:rowOff>
    </xdr:from>
    <xdr:to>
      <xdr:col>0</xdr:col>
      <xdr:colOff>657225</xdr:colOff>
      <xdr:row>3</xdr:row>
      <xdr:rowOff>95250</xdr:rowOff>
    </xdr:to>
    <xdr:pic>
      <xdr:nvPicPr>
        <xdr:cNvPr id="1" name="Picture 2" descr="Description: cid:image001.png@01CEB057.0B69CED0"/>
        <xdr:cNvPicPr preferRelativeResize="1">
          <a:picLocks noChangeAspect="1"/>
        </xdr:cNvPicPr>
      </xdr:nvPicPr>
      <xdr:blipFill>
        <a:blip r:link="rId1"/>
        <a:stretch>
          <a:fillRect/>
        </a:stretch>
      </xdr:blipFill>
      <xdr:spPr>
        <a:xfrm>
          <a:off x="76200" y="0"/>
          <a:ext cx="58102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35"/>
    <pageSetUpPr fitToPage="1"/>
  </sheetPr>
  <dimension ref="A1:O115"/>
  <sheetViews>
    <sheetView showGridLines="0" showZeros="0" tabSelected="1" view="pageBreakPreview" zoomScaleNormal="80" zoomScaleSheetLayoutView="100" workbookViewId="0" topLeftCell="A1">
      <selection activeCell="F52" sqref="F52"/>
    </sheetView>
  </sheetViews>
  <sheetFormatPr defaultColWidth="9.140625" defaultRowHeight="12.75"/>
  <cols>
    <col min="1" max="1" width="11.421875" style="18" customWidth="1"/>
    <col min="2" max="2" width="4.140625" style="18" customWidth="1"/>
    <col min="3" max="3" width="11.7109375" style="18" customWidth="1"/>
    <col min="4" max="4" width="3.140625" style="18" customWidth="1"/>
    <col min="5" max="5" width="9.140625" style="19" customWidth="1"/>
    <col min="6" max="6" width="9.8515625" style="19" customWidth="1"/>
    <col min="7" max="7" width="67.57421875" style="19" customWidth="1"/>
    <col min="8" max="8" width="17.7109375" style="19" customWidth="1"/>
    <col min="9" max="9" width="12.28125" style="20" customWidth="1"/>
    <col min="10" max="10" width="7.7109375" style="17" customWidth="1"/>
    <col min="11" max="11" width="10.8515625" style="20" bestFit="1" customWidth="1"/>
    <col min="12" max="12" width="10.57421875" style="20" bestFit="1" customWidth="1"/>
    <col min="13" max="13" width="11.140625" style="20" customWidth="1"/>
    <col min="14" max="14" width="5.8515625" style="20" customWidth="1"/>
    <col min="15" max="15" width="68.140625" style="18" customWidth="1"/>
    <col min="16" max="16384" width="9.140625" style="18" customWidth="1"/>
  </cols>
  <sheetData>
    <row r="1" spans="1:15" s="1" customFormat="1" ht="12.75">
      <c r="A1" s="10"/>
      <c r="B1" s="10"/>
      <c r="C1" s="90"/>
      <c r="D1" s="90"/>
      <c r="E1" s="10"/>
      <c r="F1" s="10"/>
      <c r="G1" s="10" t="s">
        <v>12</v>
      </c>
      <c r="H1" s="6"/>
      <c r="I1" s="2"/>
      <c r="J1" s="26" t="s">
        <v>29</v>
      </c>
      <c r="K1" s="26"/>
      <c r="L1" s="26"/>
      <c r="O1" s="2"/>
    </row>
    <row r="2" spans="1:15" s="1" customFormat="1" ht="12.75">
      <c r="A2"/>
      <c r="B2" s="21"/>
      <c r="C2" s="90"/>
      <c r="D2" s="90"/>
      <c r="E2" s="10"/>
      <c r="F2" s="10" t="s">
        <v>50</v>
      </c>
      <c r="G2" s="90"/>
      <c r="H2" s="6"/>
      <c r="J2" s="26" t="s">
        <v>30</v>
      </c>
      <c r="K2" s="26"/>
      <c r="L2" s="26"/>
      <c r="O2" s="2"/>
    </row>
    <row r="3" spans="1:15" s="1" customFormat="1" ht="12.75">
      <c r="A3" s="21"/>
      <c r="B3" s="21"/>
      <c r="C3" s="90"/>
      <c r="D3" s="90"/>
      <c r="E3" s="10"/>
      <c r="F3" s="10" t="s">
        <v>12</v>
      </c>
      <c r="G3" s="90"/>
      <c r="H3" s="6"/>
      <c r="J3" s="26" t="s">
        <v>16</v>
      </c>
      <c r="K3" s="26"/>
      <c r="L3" s="26"/>
      <c r="O3" s="2"/>
    </row>
    <row r="4" spans="1:15" ht="12.75">
      <c r="A4" s="21"/>
      <c r="B4" s="21"/>
      <c r="C4" s="91"/>
      <c r="D4" s="91"/>
      <c r="E4" s="21"/>
      <c r="F4" s="10" t="s">
        <v>102</v>
      </c>
      <c r="G4" s="21"/>
      <c r="I4" s="18"/>
      <c r="J4" s="22" t="s">
        <v>17</v>
      </c>
      <c r="K4" s="22"/>
      <c r="L4" s="22"/>
      <c r="O4" s="20"/>
    </row>
    <row r="5" spans="1:15" ht="12.75">
      <c r="A5" s="21"/>
      <c r="B5" s="21"/>
      <c r="C5" s="91"/>
      <c r="D5" s="91"/>
      <c r="E5" s="21"/>
      <c r="F5" s="92" t="s">
        <v>103</v>
      </c>
      <c r="G5" s="21"/>
      <c r="I5" s="18"/>
      <c r="J5" s="18"/>
      <c r="K5" s="18"/>
      <c r="L5" s="22"/>
      <c r="M5" s="22"/>
      <c r="N5" s="22"/>
      <c r="O5" s="20"/>
    </row>
    <row r="6" spans="1:15" ht="12.75">
      <c r="A6" s="21"/>
      <c r="B6" s="21"/>
      <c r="C6" s="91"/>
      <c r="D6" s="91"/>
      <c r="E6" s="21"/>
      <c r="F6" s="92" t="s">
        <v>18</v>
      </c>
      <c r="G6" s="21"/>
      <c r="I6" s="18"/>
      <c r="J6" s="18"/>
      <c r="K6" s="18"/>
      <c r="L6" s="22"/>
      <c r="M6" s="22"/>
      <c r="N6" s="22"/>
      <c r="O6" s="20"/>
    </row>
    <row r="7" spans="1:7" ht="3.75" customHeight="1">
      <c r="A7" s="2"/>
      <c r="B7" s="93"/>
      <c r="C7" s="94"/>
      <c r="D7" s="94"/>
      <c r="E7" s="94"/>
      <c r="F7" s="94"/>
      <c r="G7" s="21"/>
    </row>
    <row r="8" spans="1:15" ht="12.75">
      <c r="A8" s="3" t="s">
        <v>24</v>
      </c>
      <c r="B8" s="95"/>
      <c r="C8" s="96" t="s">
        <v>51</v>
      </c>
      <c r="D8" s="96"/>
      <c r="E8" s="97"/>
      <c r="F8" s="97"/>
      <c r="G8" s="98"/>
      <c r="H8" s="4" t="s">
        <v>5</v>
      </c>
      <c r="I8" s="5"/>
      <c r="J8" s="107" t="s">
        <v>6</v>
      </c>
      <c r="K8" s="108"/>
      <c r="L8" s="24"/>
      <c r="M8" s="24"/>
      <c r="O8" s="16"/>
    </row>
    <row r="9" spans="1:13" ht="12.75">
      <c r="A9" s="3" t="s">
        <v>25</v>
      </c>
      <c r="B9" s="95"/>
      <c r="C9" s="99" t="s">
        <v>136</v>
      </c>
      <c r="D9" s="99"/>
      <c r="E9" s="100"/>
      <c r="F9" s="100"/>
      <c r="G9" s="98"/>
      <c r="H9" s="1" t="s">
        <v>7</v>
      </c>
      <c r="I9" s="25" t="s">
        <v>141</v>
      </c>
      <c r="J9" s="25"/>
      <c r="K9" s="25"/>
      <c r="L9" s="25"/>
      <c r="M9" s="25"/>
    </row>
    <row r="10" spans="1:13" ht="12.75">
      <c r="A10" s="3" t="s">
        <v>26</v>
      </c>
      <c r="B10" s="95"/>
      <c r="C10" s="99" t="s">
        <v>100</v>
      </c>
      <c r="D10" s="99"/>
      <c r="E10" s="100"/>
      <c r="F10" s="100"/>
      <c r="G10" s="98"/>
      <c r="H10" s="1" t="s">
        <v>8</v>
      </c>
      <c r="I10" s="28" t="s">
        <v>12</v>
      </c>
      <c r="J10" s="28"/>
      <c r="K10" s="28"/>
      <c r="L10" s="28"/>
      <c r="M10" s="28"/>
    </row>
    <row r="11" spans="1:13" ht="12.75">
      <c r="A11" s="3" t="s">
        <v>27</v>
      </c>
      <c r="B11" s="95"/>
      <c r="C11" s="99" t="s">
        <v>23</v>
      </c>
      <c r="D11" s="99"/>
      <c r="E11" s="100"/>
      <c r="F11" s="100"/>
      <c r="G11" s="98"/>
      <c r="H11" s="1" t="s">
        <v>9</v>
      </c>
      <c r="I11" s="28"/>
      <c r="J11" s="28"/>
      <c r="K11" s="28"/>
      <c r="L11" s="28"/>
      <c r="M11" s="28"/>
    </row>
    <row r="12" spans="1:13" ht="12.75">
      <c r="A12" s="3" t="s">
        <v>28</v>
      </c>
      <c r="B12" s="95"/>
      <c r="C12" s="101" t="s">
        <v>12</v>
      </c>
      <c r="D12" s="101"/>
      <c r="E12" s="102"/>
      <c r="F12" s="102"/>
      <c r="G12" s="98"/>
      <c r="H12" s="1" t="s">
        <v>10</v>
      </c>
      <c r="I12" s="28"/>
      <c r="J12" s="28"/>
      <c r="K12" s="28"/>
      <c r="L12" s="28"/>
      <c r="M12" s="28"/>
    </row>
    <row r="13" spans="1:13" ht="12.75">
      <c r="A13" s="3" t="s">
        <v>19</v>
      </c>
      <c r="B13" s="95"/>
      <c r="C13" s="101"/>
      <c r="D13" s="101"/>
      <c r="E13" s="102"/>
      <c r="F13" s="102"/>
      <c r="G13" s="98"/>
      <c r="H13" s="11" t="s">
        <v>20</v>
      </c>
      <c r="I13" s="23"/>
      <c r="J13" s="23"/>
      <c r="K13" s="23"/>
      <c r="L13" s="23"/>
      <c r="M13" s="23"/>
    </row>
    <row r="14" spans="1:13" ht="12.75">
      <c r="A14" s="3"/>
      <c r="B14" s="95"/>
      <c r="C14" s="103"/>
      <c r="D14" s="103"/>
      <c r="E14" s="104"/>
      <c r="F14" s="104"/>
      <c r="G14" s="98"/>
      <c r="H14" s="1" t="s">
        <v>21</v>
      </c>
      <c r="I14" s="23"/>
      <c r="J14" s="23"/>
      <c r="K14" s="23"/>
      <c r="L14" s="23"/>
      <c r="M14" s="23"/>
    </row>
    <row r="15" spans="1:13" ht="27" customHeight="1">
      <c r="A15" s="3"/>
      <c r="B15" s="95"/>
      <c r="C15" s="103"/>
      <c r="D15" s="103"/>
      <c r="E15" s="104"/>
      <c r="F15" s="104"/>
      <c r="G15" s="98"/>
      <c r="H15" s="118" t="s">
        <v>22</v>
      </c>
      <c r="I15" s="119"/>
      <c r="J15" s="119"/>
      <c r="K15" s="119"/>
      <c r="L15" s="119"/>
      <c r="M15" s="119"/>
    </row>
    <row r="16" spans="1:14" ht="29.25" customHeight="1" thickBot="1">
      <c r="A16" s="12" t="s">
        <v>14</v>
      </c>
      <c r="B16" s="67"/>
      <c r="C16" s="67" t="s">
        <v>52</v>
      </c>
      <c r="D16" s="67"/>
      <c r="E16" s="105"/>
      <c r="F16" s="106" t="s">
        <v>0</v>
      </c>
      <c r="G16" s="106"/>
      <c r="H16" s="29" t="s">
        <v>31</v>
      </c>
      <c r="I16" s="27" t="s">
        <v>32</v>
      </c>
      <c r="J16" s="27" t="s">
        <v>13</v>
      </c>
      <c r="K16" s="27" t="s">
        <v>1</v>
      </c>
      <c r="L16" s="33"/>
      <c r="M16" s="27" t="s">
        <v>2</v>
      </c>
      <c r="N16" s="33"/>
    </row>
    <row r="17" spans="1:14" s="8" customFormat="1" ht="10.5" customHeight="1" thickTop="1">
      <c r="A17" s="30"/>
      <c r="B17" s="30"/>
      <c r="C17" s="30"/>
      <c r="D17" s="30"/>
      <c r="E17" s="30" t="s">
        <v>139</v>
      </c>
      <c r="F17" s="30"/>
      <c r="G17" s="30"/>
      <c r="H17" s="32"/>
      <c r="I17" s="9"/>
      <c r="J17" s="31" t="s">
        <v>33</v>
      </c>
      <c r="K17" s="31"/>
      <c r="L17" s="31"/>
      <c r="M17" s="31"/>
      <c r="N17" s="31"/>
    </row>
    <row r="18" spans="1:13" s="8" customFormat="1" ht="12.75">
      <c r="A18" s="76"/>
      <c r="B18" s="34"/>
      <c r="C18" s="46"/>
      <c r="D18" s="47"/>
      <c r="E18" s="48" t="s">
        <v>120</v>
      </c>
      <c r="F18" s="48"/>
      <c r="G18" s="48"/>
      <c r="H18" s="49" t="s">
        <v>121</v>
      </c>
      <c r="I18" s="50">
        <v>2014</v>
      </c>
      <c r="J18" s="51" t="s">
        <v>33</v>
      </c>
      <c r="K18" s="52">
        <v>118.74</v>
      </c>
      <c r="L18" s="53"/>
      <c r="M18" s="54">
        <f>A18*K18</f>
        <v>0</v>
      </c>
    </row>
    <row r="19" spans="1:13" s="8" customFormat="1" ht="12.75">
      <c r="A19" s="76"/>
      <c r="B19" s="34"/>
      <c r="C19" s="46"/>
      <c r="D19" s="47"/>
      <c r="E19" s="48" t="s">
        <v>83</v>
      </c>
      <c r="F19" s="48"/>
      <c r="G19" s="48"/>
      <c r="H19" s="49" t="s">
        <v>46</v>
      </c>
      <c r="I19" s="50">
        <v>2014</v>
      </c>
      <c r="J19" s="51" t="s">
        <v>33</v>
      </c>
      <c r="K19" s="52">
        <v>17.11</v>
      </c>
      <c r="L19" s="53"/>
      <c r="M19" s="54">
        <f>A19*K19</f>
        <v>0</v>
      </c>
    </row>
    <row r="20" spans="1:13" s="8" customFormat="1" ht="12.75">
      <c r="A20" s="76"/>
      <c r="B20" s="34"/>
      <c r="C20" s="46"/>
      <c r="D20" s="47"/>
      <c r="E20" s="48" t="s">
        <v>44</v>
      </c>
      <c r="F20" s="48"/>
      <c r="G20" s="48"/>
      <c r="H20" s="55" t="s">
        <v>36</v>
      </c>
      <c r="I20" s="50">
        <v>2014</v>
      </c>
      <c r="J20" s="51" t="s">
        <v>33</v>
      </c>
      <c r="K20" s="52">
        <v>16.05</v>
      </c>
      <c r="L20" s="53"/>
      <c r="M20" s="54">
        <f aca="true" t="shared" si="0" ref="M20:M36">A20*K20</f>
        <v>0</v>
      </c>
    </row>
    <row r="21" spans="1:13" s="8" customFormat="1" ht="12.75">
      <c r="A21" s="76"/>
      <c r="B21" s="34"/>
      <c r="C21" s="46"/>
      <c r="D21" s="47"/>
      <c r="E21" s="48" t="s">
        <v>42</v>
      </c>
      <c r="F21" s="48"/>
      <c r="G21" s="48"/>
      <c r="H21" s="55" t="s">
        <v>34</v>
      </c>
      <c r="I21" s="50">
        <v>2014</v>
      </c>
      <c r="J21" s="51" t="s">
        <v>33</v>
      </c>
      <c r="K21" s="52">
        <v>10.69</v>
      </c>
      <c r="L21" s="53"/>
      <c r="M21" s="54">
        <f t="shared" si="0"/>
        <v>0</v>
      </c>
    </row>
    <row r="22" spans="1:13" s="8" customFormat="1" ht="12.75">
      <c r="A22" s="76"/>
      <c r="B22" s="34"/>
      <c r="C22" s="46"/>
      <c r="D22" s="47"/>
      <c r="E22" s="48" t="s">
        <v>43</v>
      </c>
      <c r="F22" s="48"/>
      <c r="G22" s="48"/>
      <c r="H22" s="55" t="s">
        <v>35</v>
      </c>
      <c r="I22" s="50">
        <v>2014</v>
      </c>
      <c r="J22" s="51" t="s">
        <v>33</v>
      </c>
      <c r="K22" s="52">
        <v>10.69</v>
      </c>
      <c r="L22" s="53"/>
      <c r="M22" s="54">
        <f t="shared" si="0"/>
        <v>0</v>
      </c>
    </row>
    <row r="23" spans="1:13" s="8" customFormat="1" ht="12.75">
      <c r="A23" s="77"/>
      <c r="B23" s="34"/>
      <c r="C23" s="46"/>
      <c r="D23" s="47"/>
      <c r="E23" s="48" t="s">
        <v>109</v>
      </c>
      <c r="F23" s="48"/>
      <c r="G23" s="48"/>
      <c r="H23" s="55" t="s">
        <v>105</v>
      </c>
      <c r="I23" s="50">
        <v>2015</v>
      </c>
      <c r="J23" s="51" t="s">
        <v>33</v>
      </c>
      <c r="K23" s="52">
        <v>10.5</v>
      </c>
      <c r="L23" s="53"/>
      <c r="M23" s="54">
        <f>A23*K23</f>
        <v>0</v>
      </c>
    </row>
    <row r="24" spans="1:13" s="8" customFormat="1" ht="12.75">
      <c r="A24" s="76"/>
      <c r="B24" s="34"/>
      <c r="C24" s="46"/>
      <c r="D24" s="47"/>
      <c r="E24" s="48" t="s">
        <v>110</v>
      </c>
      <c r="F24" s="48"/>
      <c r="G24" s="48"/>
      <c r="H24" s="55" t="s">
        <v>106</v>
      </c>
      <c r="I24" s="50">
        <v>2015</v>
      </c>
      <c r="J24" s="51" t="s">
        <v>33</v>
      </c>
      <c r="K24" s="52">
        <v>10.5</v>
      </c>
      <c r="L24" s="53"/>
      <c r="M24" s="54">
        <f t="shared" si="0"/>
        <v>0</v>
      </c>
    </row>
    <row r="25" spans="1:13" s="8" customFormat="1" ht="12.75">
      <c r="A25" s="76"/>
      <c r="B25" s="34"/>
      <c r="C25" s="46"/>
      <c r="D25" s="47"/>
      <c r="E25" s="48" t="s">
        <v>125</v>
      </c>
      <c r="F25" s="48"/>
      <c r="G25" s="48"/>
      <c r="H25" s="116" t="s">
        <v>126</v>
      </c>
      <c r="I25" s="50">
        <v>2014</v>
      </c>
      <c r="J25" s="51" t="s">
        <v>33</v>
      </c>
      <c r="K25" s="52">
        <v>87.48</v>
      </c>
      <c r="L25" s="53"/>
      <c r="M25" s="54">
        <f t="shared" si="0"/>
        <v>0</v>
      </c>
    </row>
    <row r="26" spans="1:13" s="8" customFormat="1" ht="12.75">
      <c r="A26" s="76"/>
      <c r="B26" s="34"/>
      <c r="C26" s="46"/>
      <c r="D26" s="47"/>
      <c r="E26" s="48" t="s">
        <v>45</v>
      </c>
      <c r="F26" s="48"/>
      <c r="G26" s="48"/>
      <c r="H26" s="55" t="s">
        <v>37</v>
      </c>
      <c r="I26" s="50">
        <v>2014</v>
      </c>
      <c r="J26" s="51" t="s">
        <v>33</v>
      </c>
      <c r="K26" s="52">
        <v>12.99</v>
      </c>
      <c r="L26" s="53"/>
      <c r="M26" s="54">
        <f t="shared" si="0"/>
        <v>0</v>
      </c>
    </row>
    <row r="27" spans="1:13" s="8" customFormat="1" ht="14.25" customHeight="1">
      <c r="A27" s="76"/>
      <c r="B27" s="34"/>
      <c r="C27" s="56">
        <f>ROUNDDOWN(SUM($A$18*1,$A$19*1),0)</f>
        <v>0</v>
      </c>
      <c r="D27" s="47"/>
      <c r="E27" s="48" t="s">
        <v>91</v>
      </c>
      <c r="F27" s="48"/>
      <c r="G27" s="48"/>
      <c r="H27" s="55" t="s">
        <v>38</v>
      </c>
      <c r="I27" s="50">
        <v>2014</v>
      </c>
      <c r="J27" s="51" t="s">
        <v>33</v>
      </c>
      <c r="K27" s="52">
        <v>53.38</v>
      </c>
      <c r="L27" s="53"/>
      <c r="M27" s="54">
        <f t="shared" si="0"/>
        <v>0</v>
      </c>
    </row>
    <row r="28" spans="1:13" s="8" customFormat="1" ht="14.25">
      <c r="A28" s="76"/>
      <c r="B28" s="34"/>
      <c r="C28" s="56">
        <f>ROUNDDOWN(SUM($A$18/75,$A$19/75),0)</f>
        <v>0</v>
      </c>
      <c r="D28" s="47"/>
      <c r="E28" s="48" t="s">
        <v>84</v>
      </c>
      <c r="F28" s="48"/>
      <c r="G28" s="48"/>
      <c r="H28" s="55" t="s">
        <v>39</v>
      </c>
      <c r="I28" s="50">
        <v>2014</v>
      </c>
      <c r="J28" s="51" t="s">
        <v>33</v>
      </c>
      <c r="K28" s="52">
        <v>42.79</v>
      </c>
      <c r="L28" s="53"/>
      <c r="M28" s="54">
        <f t="shared" si="0"/>
        <v>0</v>
      </c>
    </row>
    <row r="29" spans="1:13" s="8" customFormat="1" ht="14.25">
      <c r="A29" s="76"/>
      <c r="B29" s="34"/>
      <c r="C29" s="56">
        <f>ROUNDDOWN(SUM($A$18/75,$A$19/75),0)</f>
        <v>0</v>
      </c>
      <c r="D29" s="47"/>
      <c r="E29" s="48" t="s">
        <v>85</v>
      </c>
      <c r="F29" s="48"/>
      <c r="G29" s="48"/>
      <c r="H29" s="116" t="s">
        <v>127</v>
      </c>
      <c r="I29" s="50">
        <v>2014</v>
      </c>
      <c r="J29" s="51" t="s">
        <v>33</v>
      </c>
      <c r="K29" s="52">
        <v>42.79</v>
      </c>
      <c r="L29" s="53"/>
      <c r="M29" s="54">
        <f t="shared" si="0"/>
        <v>0</v>
      </c>
    </row>
    <row r="30" spans="1:13" s="8" customFormat="1" ht="12.75">
      <c r="A30" s="76"/>
      <c r="B30" s="34"/>
      <c r="C30" s="56">
        <f>ROUNDDOWN(SUM($A$18/75),0)</f>
        <v>0</v>
      </c>
      <c r="D30" s="47"/>
      <c r="E30" s="48" t="s">
        <v>133</v>
      </c>
      <c r="F30" s="48"/>
      <c r="G30" s="48"/>
      <c r="H30" s="55" t="s">
        <v>123</v>
      </c>
      <c r="I30" s="50">
        <v>2014</v>
      </c>
      <c r="J30" s="51" t="s">
        <v>33</v>
      </c>
      <c r="K30" s="52">
        <v>242.28</v>
      </c>
      <c r="L30" s="53"/>
      <c r="M30" s="54">
        <f t="shared" si="0"/>
        <v>0</v>
      </c>
    </row>
    <row r="31" spans="1:13" s="8" customFormat="1" ht="12.75">
      <c r="A31" s="76"/>
      <c r="B31" s="34"/>
      <c r="C31" s="56">
        <f>ROUNDDOWN(SUM($A$19/75),0)</f>
        <v>0</v>
      </c>
      <c r="D31" s="47"/>
      <c r="E31" s="48" t="s">
        <v>94</v>
      </c>
      <c r="F31" s="48"/>
      <c r="G31" s="48"/>
      <c r="H31" s="57" t="s">
        <v>40</v>
      </c>
      <c r="I31" s="50">
        <v>2014</v>
      </c>
      <c r="J31" s="51" t="s">
        <v>33</v>
      </c>
      <c r="K31" s="52">
        <v>135.99</v>
      </c>
      <c r="L31" s="53"/>
      <c r="M31" s="54">
        <f t="shared" si="0"/>
        <v>0</v>
      </c>
    </row>
    <row r="32" spans="1:13" s="8" customFormat="1" ht="14.25">
      <c r="A32" s="76"/>
      <c r="B32" s="34"/>
      <c r="C32" s="56">
        <f>ROUNDDOWN(SUM($A$18/75,$A$19/75),0)</f>
        <v>0</v>
      </c>
      <c r="D32" s="47"/>
      <c r="E32" s="48" t="s">
        <v>82</v>
      </c>
      <c r="F32" s="48"/>
      <c r="G32" s="48"/>
      <c r="H32" s="49" t="s">
        <v>41</v>
      </c>
      <c r="I32" s="50">
        <v>2014</v>
      </c>
      <c r="J32" s="51" t="s">
        <v>33</v>
      </c>
      <c r="K32" s="52">
        <v>210.32</v>
      </c>
      <c r="L32" s="53"/>
      <c r="M32" s="54">
        <f t="shared" si="0"/>
        <v>0</v>
      </c>
    </row>
    <row r="33" spans="1:13" s="8" customFormat="1" ht="14.25">
      <c r="A33" s="76"/>
      <c r="B33" s="34"/>
      <c r="C33" s="56">
        <f>ROUNDDOWN(SUM($A$18*1,$A$19*1),0)</f>
        <v>0</v>
      </c>
      <c r="D33" s="47"/>
      <c r="E33" s="48" t="s">
        <v>92</v>
      </c>
      <c r="F33" s="48"/>
      <c r="G33" s="48"/>
      <c r="H33" s="49" t="s">
        <v>47</v>
      </c>
      <c r="I33" s="50">
        <v>2014</v>
      </c>
      <c r="J33" s="51" t="s">
        <v>33</v>
      </c>
      <c r="K33" s="52">
        <v>5.2</v>
      </c>
      <c r="L33" s="53"/>
      <c r="M33" s="54">
        <f t="shared" si="0"/>
        <v>0</v>
      </c>
    </row>
    <row r="34" spans="1:13" s="8" customFormat="1" ht="14.25">
      <c r="A34" s="76"/>
      <c r="B34" s="34"/>
      <c r="C34" s="56">
        <f>ROUNDDOWN(SUM($A$18/75,$A$19/75),0)</f>
        <v>0</v>
      </c>
      <c r="D34" s="47"/>
      <c r="E34" s="48" t="s">
        <v>87</v>
      </c>
      <c r="F34" s="58"/>
      <c r="G34" s="48"/>
      <c r="H34" s="49" t="s">
        <v>49</v>
      </c>
      <c r="I34" s="50">
        <v>2014</v>
      </c>
      <c r="J34" s="51" t="s">
        <v>33</v>
      </c>
      <c r="K34" s="52">
        <v>25.65</v>
      </c>
      <c r="L34" s="53"/>
      <c r="M34" s="54">
        <f t="shared" si="0"/>
        <v>0</v>
      </c>
    </row>
    <row r="35" spans="1:13" s="8" customFormat="1" ht="14.25">
      <c r="A35" s="76"/>
      <c r="B35" s="34"/>
      <c r="C35" s="56">
        <f>ROUNDDOWN(SUM($A$18/75,$A$19/75),0)</f>
        <v>0</v>
      </c>
      <c r="D35" s="47"/>
      <c r="E35" s="48" t="s">
        <v>81</v>
      </c>
      <c r="F35" s="48"/>
      <c r="G35" s="48"/>
      <c r="H35" s="49" t="s">
        <v>48</v>
      </c>
      <c r="I35" s="50">
        <v>2014</v>
      </c>
      <c r="J35" s="51" t="s">
        <v>33</v>
      </c>
      <c r="K35" s="52">
        <v>81.31</v>
      </c>
      <c r="L35" s="53"/>
      <c r="M35" s="54">
        <f t="shared" si="0"/>
        <v>0</v>
      </c>
    </row>
    <row r="36" spans="1:13" s="8" customFormat="1" ht="14.25">
      <c r="A36" s="76"/>
      <c r="B36" s="34"/>
      <c r="C36" s="56">
        <f>ROUNDDOWN(SUM($A$18/75,$A$19/75),0)</f>
        <v>0</v>
      </c>
      <c r="D36" s="47"/>
      <c r="E36" s="48" t="s">
        <v>130</v>
      </c>
      <c r="F36" s="48"/>
      <c r="G36" s="48"/>
      <c r="H36" s="49" t="s">
        <v>113</v>
      </c>
      <c r="I36" s="50">
        <v>2015</v>
      </c>
      <c r="J36" s="51" t="s">
        <v>33</v>
      </c>
      <c r="K36" s="52">
        <v>54.18</v>
      </c>
      <c r="L36" s="53"/>
      <c r="M36" s="54">
        <f t="shared" si="0"/>
        <v>0</v>
      </c>
    </row>
    <row r="37" spans="1:13" s="8" customFormat="1" ht="12.75">
      <c r="A37" s="76"/>
      <c r="B37" s="34"/>
      <c r="C37" s="46" t="s">
        <v>101</v>
      </c>
      <c r="D37" s="47"/>
      <c r="E37" s="48" t="s">
        <v>96</v>
      </c>
      <c r="F37" s="58"/>
      <c r="G37" s="48"/>
      <c r="H37" s="59" t="s">
        <v>97</v>
      </c>
      <c r="I37" s="50">
        <v>2011</v>
      </c>
      <c r="J37" s="51" t="s">
        <v>98</v>
      </c>
      <c r="K37" s="60">
        <v>465.99</v>
      </c>
      <c r="L37" s="53"/>
      <c r="M37" s="61">
        <f>A37*K37</f>
        <v>0</v>
      </c>
    </row>
    <row r="38" spans="1:13" s="8" customFormat="1" ht="12.75">
      <c r="A38" s="39"/>
      <c r="B38" s="34"/>
      <c r="C38" s="113"/>
      <c r="D38" s="47"/>
      <c r="E38" s="48"/>
      <c r="F38" s="58"/>
      <c r="G38" s="48"/>
      <c r="H38" s="59"/>
      <c r="I38" s="50"/>
      <c r="J38" s="51"/>
      <c r="K38" s="53"/>
      <c r="L38" s="53"/>
      <c r="M38" s="74"/>
    </row>
    <row r="39" s="124" customFormat="1" ht="12.75">
      <c r="A39" s="123" t="s">
        <v>119</v>
      </c>
    </row>
    <row r="40" spans="1:13" s="8" customFormat="1" ht="14.25">
      <c r="A40" s="114" t="s">
        <v>101</v>
      </c>
      <c r="B40" s="34"/>
      <c r="C40" s="62">
        <f>ROUNDDOWN(SUM($A$18/5,$A$19/5),0)</f>
        <v>0</v>
      </c>
      <c r="D40" s="47"/>
      <c r="E40" s="48" t="s">
        <v>117</v>
      </c>
      <c r="F40" s="58"/>
      <c r="G40" s="48"/>
      <c r="H40" s="63" t="s">
        <v>78</v>
      </c>
      <c r="I40" s="50">
        <v>2014</v>
      </c>
      <c r="J40" s="51" t="s">
        <v>33</v>
      </c>
      <c r="K40" s="52">
        <v>17.97</v>
      </c>
      <c r="L40" s="53"/>
      <c r="M40" s="54"/>
    </row>
    <row r="41" s="124" customFormat="1" ht="12.75">
      <c r="A41" s="123" t="s">
        <v>118</v>
      </c>
    </row>
    <row r="42" spans="1:13" s="8" customFormat="1" ht="12.75">
      <c r="A42" s="76"/>
      <c r="B42" s="34"/>
      <c r="C42" s="46" t="s">
        <v>101</v>
      </c>
      <c r="D42" s="47"/>
      <c r="E42" s="48" t="s">
        <v>93</v>
      </c>
      <c r="F42" s="58"/>
      <c r="G42" s="48"/>
      <c r="H42" s="63" t="s">
        <v>78</v>
      </c>
      <c r="I42" s="50">
        <v>2014</v>
      </c>
      <c r="J42" s="51" t="s">
        <v>33</v>
      </c>
      <c r="K42" s="52">
        <v>17.97</v>
      </c>
      <c r="L42" s="53"/>
      <c r="M42" s="54">
        <f>SUM(A42*K42)</f>
        <v>0</v>
      </c>
    </row>
    <row r="43" spans="1:14" s="8" customFormat="1" ht="13.5" thickBot="1">
      <c r="A43" s="15"/>
      <c r="B43" s="15"/>
      <c r="C43" s="64"/>
      <c r="D43" s="64"/>
      <c r="E43" s="65"/>
      <c r="F43" s="65"/>
      <c r="G43" s="65"/>
      <c r="H43" s="65"/>
      <c r="I43" s="66"/>
      <c r="J43" s="67"/>
      <c r="K43" s="66"/>
      <c r="L43" s="68"/>
      <c r="M43" s="68" t="s">
        <v>90</v>
      </c>
      <c r="N43" s="13"/>
    </row>
    <row r="44" spans="1:14" s="8" customFormat="1" ht="10.5" customHeight="1" thickTop="1">
      <c r="A44" s="78"/>
      <c r="B44" s="30"/>
      <c r="C44" s="69"/>
      <c r="D44" s="69"/>
      <c r="E44" s="69" t="s">
        <v>89</v>
      </c>
      <c r="F44" s="69"/>
      <c r="G44" s="69"/>
      <c r="H44" s="70"/>
      <c r="I44" s="71"/>
      <c r="J44" s="72" t="s">
        <v>76</v>
      </c>
      <c r="K44" s="72"/>
      <c r="L44" s="72"/>
      <c r="M44" s="72"/>
      <c r="N44" s="31"/>
    </row>
    <row r="45" spans="1:13" s="8" customFormat="1" ht="12.75">
      <c r="A45" s="76"/>
      <c r="B45" s="34"/>
      <c r="C45" s="46"/>
      <c r="D45" s="47"/>
      <c r="E45" s="48" t="s">
        <v>120</v>
      </c>
      <c r="F45" s="48"/>
      <c r="G45" s="48"/>
      <c r="H45" s="117" t="s">
        <v>140</v>
      </c>
      <c r="I45" s="50">
        <v>2014</v>
      </c>
      <c r="J45" s="51" t="s">
        <v>76</v>
      </c>
      <c r="K45" s="52">
        <v>118.74</v>
      </c>
      <c r="L45" s="53"/>
      <c r="M45" s="54">
        <f>A45*K45</f>
        <v>0</v>
      </c>
    </row>
    <row r="46" spans="1:13" s="8" customFormat="1" ht="12.75">
      <c r="A46" s="76"/>
      <c r="B46" s="34"/>
      <c r="C46" s="46"/>
      <c r="D46" s="47"/>
      <c r="E46" s="48" t="s">
        <v>83</v>
      </c>
      <c r="F46" s="48"/>
      <c r="G46" s="48"/>
      <c r="H46" s="112" t="s">
        <v>65</v>
      </c>
      <c r="I46" s="50">
        <v>2014</v>
      </c>
      <c r="J46" s="51" t="s">
        <v>76</v>
      </c>
      <c r="K46" s="52">
        <v>17.11</v>
      </c>
      <c r="L46" s="53"/>
      <c r="M46" s="54">
        <f aca="true" t="shared" si="1" ref="M46:M63">A46*K46</f>
        <v>0</v>
      </c>
    </row>
    <row r="47" spans="1:13" s="8" customFormat="1" ht="12.75">
      <c r="A47" s="76"/>
      <c r="B47" s="34"/>
      <c r="C47" s="46"/>
      <c r="D47" s="47"/>
      <c r="E47" s="48" t="s">
        <v>44</v>
      </c>
      <c r="F47" s="48"/>
      <c r="G47" s="48"/>
      <c r="H47" s="109" t="s">
        <v>67</v>
      </c>
      <c r="I47" s="50">
        <v>2014</v>
      </c>
      <c r="J47" s="51" t="s">
        <v>76</v>
      </c>
      <c r="K47" s="52">
        <f>15*1.07</f>
        <v>16.05</v>
      </c>
      <c r="L47" s="53"/>
      <c r="M47" s="54">
        <f t="shared" si="1"/>
        <v>0</v>
      </c>
    </row>
    <row r="48" spans="1:13" s="8" customFormat="1" ht="12.75">
      <c r="A48" s="76"/>
      <c r="B48" s="34"/>
      <c r="C48" s="46"/>
      <c r="D48" s="47"/>
      <c r="E48" s="48" t="s">
        <v>42</v>
      </c>
      <c r="F48" s="48"/>
      <c r="G48" s="48"/>
      <c r="H48" s="109" t="s">
        <v>68</v>
      </c>
      <c r="I48" s="50">
        <v>2014</v>
      </c>
      <c r="J48" s="51" t="s">
        <v>76</v>
      </c>
      <c r="K48" s="52">
        <f>9.99*1.07</f>
        <v>10.689300000000001</v>
      </c>
      <c r="L48" s="53"/>
      <c r="M48" s="54">
        <f t="shared" si="1"/>
        <v>0</v>
      </c>
    </row>
    <row r="49" spans="1:13" s="8" customFormat="1" ht="12.75">
      <c r="A49" s="76"/>
      <c r="B49" s="34"/>
      <c r="C49" s="46"/>
      <c r="D49" s="47"/>
      <c r="E49" s="48" t="s">
        <v>43</v>
      </c>
      <c r="F49" s="48"/>
      <c r="G49" s="48"/>
      <c r="H49" s="109" t="s">
        <v>66</v>
      </c>
      <c r="I49" s="50">
        <v>2014</v>
      </c>
      <c r="J49" s="51" t="s">
        <v>76</v>
      </c>
      <c r="K49" s="52">
        <f>9.99*1.07</f>
        <v>10.689300000000001</v>
      </c>
      <c r="L49" s="53"/>
      <c r="M49" s="54">
        <f t="shared" si="1"/>
        <v>0</v>
      </c>
    </row>
    <row r="50" spans="1:13" s="8" customFormat="1" ht="12.75">
      <c r="A50" s="76"/>
      <c r="B50" s="34"/>
      <c r="C50" s="46"/>
      <c r="D50" s="47"/>
      <c r="E50" s="48" t="s">
        <v>109</v>
      </c>
      <c r="F50" s="48"/>
      <c r="G50" s="48"/>
      <c r="H50" s="109" t="s">
        <v>107</v>
      </c>
      <c r="I50" s="50">
        <v>2015</v>
      </c>
      <c r="J50" s="51" t="s">
        <v>76</v>
      </c>
      <c r="K50" s="52">
        <v>10.5</v>
      </c>
      <c r="L50" s="53"/>
      <c r="M50" s="54">
        <f>A50*K50</f>
        <v>0</v>
      </c>
    </row>
    <row r="51" spans="1:13" s="8" customFormat="1" ht="12.75">
      <c r="A51" s="76"/>
      <c r="B51" s="34"/>
      <c r="C51" s="46"/>
      <c r="D51" s="47"/>
      <c r="E51" s="48" t="s">
        <v>110</v>
      </c>
      <c r="F51" s="48"/>
      <c r="G51" s="48"/>
      <c r="H51" s="109" t="s">
        <v>108</v>
      </c>
      <c r="I51" s="50">
        <v>2015</v>
      </c>
      <c r="J51" s="51" t="s">
        <v>76</v>
      </c>
      <c r="K51" s="52">
        <v>10.5</v>
      </c>
      <c r="L51" s="53"/>
      <c r="M51" s="54">
        <f>A50*K50</f>
        <v>0</v>
      </c>
    </row>
    <row r="52" spans="1:13" s="8" customFormat="1" ht="12.75">
      <c r="A52" s="76"/>
      <c r="B52" s="34"/>
      <c r="C52" s="46"/>
      <c r="D52" s="47"/>
      <c r="E52" s="48" t="s">
        <v>125</v>
      </c>
      <c r="F52" s="48"/>
      <c r="G52" s="48"/>
      <c r="H52" s="112">
        <v>76748863</v>
      </c>
      <c r="I52" s="50">
        <v>2014</v>
      </c>
      <c r="J52" s="51" t="s">
        <v>76</v>
      </c>
      <c r="K52" s="52">
        <v>87.48</v>
      </c>
      <c r="L52" s="53"/>
      <c r="M52" s="54">
        <f t="shared" si="1"/>
        <v>0</v>
      </c>
    </row>
    <row r="53" spans="1:13" s="8" customFormat="1" ht="12.75">
      <c r="A53" s="76"/>
      <c r="B53" s="34"/>
      <c r="C53" s="46"/>
      <c r="D53" s="47"/>
      <c r="E53" s="48" t="s">
        <v>45</v>
      </c>
      <c r="F53" s="48"/>
      <c r="G53" s="48"/>
      <c r="H53" s="112" t="s">
        <v>128</v>
      </c>
      <c r="I53" s="50">
        <v>2014</v>
      </c>
      <c r="J53" s="51" t="s">
        <v>76</v>
      </c>
      <c r="K53" s="52">
        <v>12.99</v>
      </c>
      <c r="L53" s="53"/>
      <c r="M53" s="54">
        <f t="shared" si="1"/>
        <v>0</v>
      </c>
    </row>
    <row r="54" spans="1:13" s="8" customFormat="1" ht="14.25">
      <c r="A54" s="76"/>
      <c r="B54" s="34"/>
      <c r="C54" s="56">
        <f>ROUNDDOWN(SUM($A$45/1,$A$46/1),0)</f>
        <v>0</v>
      </c>
      <c r="D54" s="47"/>
      <c r="E54" s="48" t="s">
        <v>91</v>
      </c>
      <c r="F54" s="48"/>
      <c r="G54" s="48"/>
      <c r="H54" s="109" t="s">
        <v>69</v>
      </c>
      <c r="I54" s="50">
        <v>2014</v>
      </c>
      <c r="J54" s="51" t="s">
        <v>76</v>
      </c>
      <c r="K54" s="52">
        <v>53.38</v>
      </c>
      <c r="L54" s="53"/>
      <c r="M54" s="54">
        <f t="shared" si="1"/>
        <v>0</v>
      </c>
    </row>
    <row r="55" spans="1:13" s="8" customFormat="1" ht="14.25">
      <c r="A55" s="76"/>
      <c r="B55" s="34"/>
      <c r="C55" s="56">
        <f>ROUNDDOWN(SUM($A$45/75,$A$46/75),0)</f>
        <v>0</v>
      </c>
      <c r="D55" s="47"/>
      <c r="E55" s="48" t="s">
        <v>84</v>
      </c>
      <c r="F55" s="48"/>
      <c r="G55" s="48"/>
      <c r="H55" s="112" t="s">
        <v>70</v>
      </c>
      <c r="I55" s="50">
        <v>2014</v>
      </c>
      <c r="J55" s="51" t="s">
        <v>76</v>
      </c>
      <c r="K55" s="52">
        <v>42.79</v>
      </c>
      <c r="L55" s="53"/>
      <c r="M55" s="54">
        <f t="shared" si="1"/>
        <v>0</v>
      </c>
    </row>
    <row r="56" spans="1:13" s="8" customFormat="1" ht="14.25">
      <c r="A56" s="76"/>
      <c r="B56" s="34"/>
      <c r="C56" s="56">
        <f>ROUNDDOWN(SUM($A$45/75,$A$46/75),0)</f>
        <v>0</v>
      </c>
      <c r="D56" s="47"/>
      <c r="E56" s="48" t="s">
        <v>85</v>
      </c>
      <c r="F56" s="48"/>
      <c r="G56" s="48"/>
      <c r="H56" s="112" t="s">
        <v>71</v>
      </c>
      <c r="I56" s="50">
        <v>2014</v>
      </c>
      <c r="J56" s="51" t="s">
        <v>76</v>
      </c>
      <c r="K56" s="52">
        <v>42.79</v>
      </c>
      <c r="L56" s="53"/>
      <c r="M56" s="54">
        <f t="shared" si="1"/>
        <v>0</v>
      </c>
    </row>
    <row r="57" spans="1:13" s="8" customFormat="1" ht="12.75">
      <c r="A57" s="76"/>
      <c r="B57" s="34"/>
      <c r="C57" s="56">
        <f>ROUNDDOWN(SUM($A$45/75),0)</f>
        <v>0</v>
      </c>
      <c r="D57" s="47"/>
      <c r="E57" s="48" t="s">
        <v>133</v>
      </c>
      <c r="F57" s="48"/>
      <c r="G57" s="48"/>
      <c r="H57" s="110" t="s">
        <v>124</v>
      </c>
      <c r="I57" s="50">
        <v>2014</v>
      </c>
      <c r="J57" s="51" t="s">
        <v>76</v>
      </c>
      <c r="K57" s="52">
        <v>242.28</v>
      </c>
      <c r="L57" s="53"/>
      <c r="M57" s="54">
        <f t="shared" si="1"/>
        <v>0</v>
      </c>
    </row>
    <row r="58" spans="1:13" s="8" customFormat="1" ht="12.75">
      <c r="A58" s="76"/>
      <c r="B58" s="34"/>
      <c r="C58" s="56">
        <f>ROUNDDOWN(SUM($A$46/75),0)</f>
        <v>0</v>
      </c>
      <c r="D58" s="47"/>
      <c r="E58" s="48" t="s">
        <v>94</v>
      </c>
      <c r="F58" s="48"/>
      <c r="G58" s="48"/>
      <c r="H58" s="112" t="s">
        <v>72</v>
      </c>
      <c r="I58" s="50">
        <v>2014</v>
      </c>
      <c r="J58" s="51" t="s">
        <v>76</v>
      </c>
      <c r="K58" s="52">
        <v>135.99</v>
      </c>
      <c r="L58" s="53"/>
      <c r="M58" s="54">
        <f t="shared" si="1"/>
        <v>0</v>
      </c>
    </row>
    <row r="59" spans="1:13" s="8" customFormat="1" ht="14.25">
      <c r="A59" s="76"/>
      <c r="B59" s="34"/>
      <c r="C59" s="56">
        <f>ROUNDDOWN(SUM($A$45/75,$A$46/75),0)</f>
        <v>0</v>
      </c>
      <c r="D59" s="47"/>
      <c r="E59" s="48" t="s">
        <v>82</v>
      </c>
      <c r="F59" s="48"/>
      <c r="G59" s="48"/>
      <c r="H59" s="110" t="s">
        <v>73</v>
      </c>
      <c r="I59" s="50">
        <v>2014</v>
      </c>
      <c r="J59" s="51" t="s">
        <v>76</v>
      </c>
      <c r="K59" s="52">
        <v>210.32</v>
      </c>
      <c r="L59" s="53"/>
      <c r="M59" s="54">
        <f t="shared" si="1"/>
        <v>0</v>
      </c>
    </row>
    <row r="60" spans="1:13" s="8" customFormat="1" ht="14.25">
      <c r="A60" s="76"/>
      <c r="B60" s="34"/>
      <c r="C60" s="56">
        <f>ROUNDDOWN(SUM($A$45*1,$A$46*1),0)</f>
        <v>0</v>
      </c>
      <c r="D60" s="47"/>
      <c r="E60" s="48" t="s">
        <v>92</v>
      </c>
      <c r="F60" s="48"/>
      <c r="G60" s="48"/>
      <c r="H60" s="111" t="s">
        <v>74</v>
      </c>
      <c r="I60" s="50">
        <v>2014</v>
      </c>
      <c r="J60" s="51" t="s">
        <v>76</v>
      </c>
      <c r="K60" s="52">
        <v>5.2</v>
      </c>
      <c r="L60" s="53"/>
      <c r="M60" s="54">
        <f t="shared" si="1"/>
        <v>0</v>
      </c>
    </row>
    <row r="61" spans="1:13" s="8" customFormat="1" ht="14.25">
      <c r="A61" s="76"/>
      <c r="B61" s="34"/>
      <c r="C61" s="56">
        <f>ROUNDDOWN(SUM($A$45/75,$A$46/75),0)</f>
        <v>0</v>
      </c>
      <c r="D61" s="47"/>
      <c r="E61" s="48" t="s">
        <v>87</v>
      </c>
      <c r="F61" s="58"/>
      <c r="G61" s="48"/>
      <c r="H61" s="112" t="s">
        <v>129</v>
      </c>
      <c r="I61" s="50">
        <v>2014</v>
      </c>
      <c r="J61" s="51" t="s">
        <v>76</v>
      </c>
      <c r="K61" s="52">
        <v>25.65</v>
      </c>
      <c r="L61" s="53"/>
      <c r="M61" s="54">
        <f t="shared" si="1"/>
        <v>0</v>
      </c>
    </row>
    <row r="62" spans="1:13" s="8" customFormat="1" ht="14.25">
      <c r="A62" s="76"/>
      <c r="B62" s="34"/>
      <c r="C62" s="56">
        <f>ROUNDDOWN(SUM($A$45/75,$A$46/75),0)</f>
        <v>0</v>
      </c>
      <c r="D62" s="47"/>
      <c r="E62" s="48" t="s">
        <v>81</v>
      </c>
      <c r="F62" s="48"/>
      <c r="G62" s="48"/>
      <c r="H62" s="111" t="s">
        <v>75</v>
      </c>
      <c r="I62" s="50">
        <v>2014</v>
      </c>
      <c r="J62" s="51" t="s">
        <v>76</v>
      </c>
      <c r="K62" s="52">
        <v>81.31</v>
      </c>
      <c r="L62" s="53"/>
      <c r="M62" s="54">
        <f t="shared" si="1"/>
        <v>0</v>
      </c>
    </row>
    <row r="63" spans="1:13" s="8" customFormat="1" ht="14.25">
      <c r="A63" s="76"/>
      <c r="B63" s="34"/>
      <c r="C63" s="56">
        <f>ROUNDDOWN(SUM($A$45/75,$A$46/75),0)</f>
        <v>0</v>
      </c>
      <c r="D63" s="47"/>
      <c r="E63" s="48" t="s">
        <v>131</v>
      </c>
      <c r="F63" s="48"/>
      <c r="G63" s="48"/>
      <c r="H63" s="111" t="s">
        <v>114</v>
      </c>
      <c r="I63" s="50">
        <v>2015</v>
      </c>
      <c r="J63" s="51" t="s">
        <v>76</v>
      </c>
      <c r="K63" s="52">
        <v>54.18</v>
      </c>
      <c r="L63" s="53"/>
      <c r="M63" s="54">
        <f t="shared" si="1"/>
        <v>0</v>
      </c>
    </row>
    <row r="64" spans="1:13" s="8" customFormat="1" ht="12.75">
      <c r="A64" s="76"/>
      <c r="B64" s="34"/>
      <c r="C64" s="46" t="s">
        <v>101</v>
      </c>
      <c r="D64" s="47"/>
      <c r="E64" s="48" t="s">
        <v>96</v>
      </c>
      <c r="F64" s="58"/>
      <c r="G64" s="48"/>
      <c r="H64" s="59" t="s">
        <v>97</v>
      </c>
      <c r="I64" s="50">
        <v>2011</v>
      </c>
      <c r="J64" s="51" t="s">
        <v>98</v>
      </c>
      <c r="K64" s="60">
        <v>465.99</v>
      </c>
      <c r="L64" s="53"/>
      <c r="M64" s="61">
        <f>A64*K64</f>
        <v>0</v>
      </c>
    </row>
    <row r="65" spans="1:13" s="8" customFormat="1" ht="12.75">
      <c r="A65" s="39"/>
      <c r="B65" s="34"/>
      <c r="C65" s="113"/>
      <c r="D65" s="47"/>
      <c r="E65" s="48"/>
      <c r="F65" s="58"/>
      <c r="G65" s="48"/>
      <c r="H65" s="59"/>
      <c r="I65" s="50"/>
      <c r="J65" s="51"/>
      <c r="K65" s="53"/>
      <c r="L65" s="53"/>
      <c r="M65" s="74"/>
    </row>
    <row r="66" s="124" customFormat="1" ht="12.75">
      <c r="A66" s="123" t="s">
        <v>119</v>
      </c>
    </row>
    <row r="67" spans="1:13" s="8" customFormat="1" ht="14.25">
      <c r="A67" s="114" t="s">
        <v>101</v>
      </c>
      <c r="B67" s="34"/>
      <c r="C67" s="62">
        <f>ROUNDDOWN(SUM($A$45/5,$A$46/5),0)</f>
        <v>0</v>
      </c>
      <c r="D67" s="47"/>
      <c r="E67" s="48" t="s">
        <v>117</v>
      </c>
      <c r="F67" s="58"/>
      <c r="G67" s="48"/>
      <c r="H67" s="63" t="s">
        <v>78</v>
      </c>
      <c r="I67" s="50">
        <v>2014</v>
      </c>
      <c r="J67" s="51" t="s">
        <v>76</v>
      </c>
      <c r="K67" s="52">
        <v>17.97</v>
      </c>
      <c r="L67" s="53"/>
      <c r="M67" s="54"/>
    </row>
    <row r="68" s="124" customFormat="1" ht="12.75">
      <c r="A68" s="123" t="s">
        <v>118</v>
      </c>
    </row>
    <row r="69" spans="1:13" s="8" customFormat="1" ht="12.75">
      <c r="A69" s="76"/>
      <c r="B69" s="34"/>
      <c r="C69" s="46" t="s">
        <v>101</v>
      </c>
      <c r="D69" s="47"/>
      <c r="E69" s="48" t="s">
        <v>93</v>
      </c>
      <c r="F69" s="58"/>
      <c r="G69" s="48"/>
      <c r="H69" s="63" t="s">
        <v>78</v>
      </c>
      <c r="I69" s="50">
        <v>2014</v>
      </c>
      <c r="J69" s="51" t="s">
        <v>76</v>
      </c>
      <c r="K69" s="52">
        <v>17.97</v>
      </c>
      <c r="L69" s="53"/>
      <c r="M69" s="54">
        <f>SUM(A69*K69)</f>
        <v>0</v>
      </c>
    </row>
    <row r="70" spans="1:13" s="8" customFormat="1" ht="12.75">
      <c r="A70" s="39"/>
      <c r="B70" s="34"/>
      <c r="C70" s="47"/>
      <c r="D70" s="47"/>
      <c r="E70" s="48"/>
      <c r="F70" s="58"/>
      <c r="G70" s="48"/>
      <c r="H70" s="73"/>
      <c r="I70" s="50"/>
      <c r="J70" s="51"/>
      <c r="K70" s="53"/>
      <c r="L70" s="53"/>
      <c r="M70" s="74"/>
    </row>
    <row r="71" spans="1:13" s="13" customFormat="1" ht="3.75" customHeight="1" thickBot="1">
      <c r="A71" s="15"/>
      <c r="B71" s="15"/>
      <c r="C71" s="64"/>
      <c r="D71" s="64"/>
      <c r="E71" s="65"/>
      <c r="F71" s="65"/>
      <c r="G71" s="65"/>
      <c r="H71" s="65"/>
      <c r="I71" s="66"/>
      <c r="J71" s="67"/>
      <c r="K71" s="66"/>
      <c r="L71" s="68"/>
      <c r="M71" s="68"/>
    </row>
    <row r="72" spans="1:14" s="8" customFormat="1" ht="11.25" customHeight="1" thickTop="1">
      <c r="A72" s="78"/>
      <c r="B72" s="30"/>
      <c r="C72" s="69"/>
      <c r="D72" s="69"/>
      <c r="E72" s="69" t="s">
        <v>88</v>
      </c>
      <c r="F72" s="69"/>
      <c r="G72" s="69"/>
      <c r="H72" s="70"/>
      <c r="I72" s="71"/>
      <c r="J72" s="72" t="s">
        <v>77</v>
      </c>
      <c r="K72" s="72"/>
      <c r="L72" s="72"/>
      <c r="M72" s="72"/>
      <c r="N72" s="31"/>
    </row>
    <row r="73" spans="1:13" s="8" customFormat="1" ht="12.75">
      <c r="A73" s="76"/>
      <c r="B73" s="34"/>
      <c r="C73" s="46"/>
      <c r="D73" s="47"/>
      <c r="E73" s="48" t="s">
        <v>122</v>
      </c>
      <c r="F73" s="48"/>
      <c r="G73" s="48"/>
      <c r="H73" s="117" t="s">
        <v>142</v>
      </c>
      <c r="I73" s="50">
        <v>2014</v>
      </c>
      <c r="J73" s="51" t="s">
        <v>77</v>
      </c>
      <c r="K73" s="52">
        <v>118.74</v>
      </c>
      <c r="L73" s="53"/>
      <c r="M73" s="54">
        <f>A73*K73</f>
        <v>0</v>
      </c>
    </row>
    <row r="74" spans="1:13" s="8" customFormat="1" ht="12.75">
      <c r="A74" s="76"/>
      <c r="B74" s="34"/>
      <c r="C74" s="46"/>
      <c r="D74" s="47"/>
      <c r="E74" s="48" t="s">
        <v>80</v>
      </c>
      <c r="F74" s="48"/>
      <c r="G74" s="48"/>
      <c r="H74" s="112" t="s">
        <v>53</v>
      </c>
      <c r="I74" s="50">
        <v>2014</v>
      </c>
      <c r="J74" s="51" t="s">
        <v>77</v>
      </c>
      <c r="K74" s="52">
        <v>17.11</v>
      </c>
      <c r="L74" s="53"/>
      <c r="M74" s="54">
        <f aca="true" t="shared" si="2" ref="M74:M91">A74*K74</f>
        <v>0</v>
      </c>
    </row>
    <row r="75" spans="1:13" s="8" customFormat="1" ht="12.75">
      <c r="A75" s="76"/>
      <c r="B75" s="34"/>
      <c r="C75" s="46"/>
      <c r="D75" s="47"/>
      <c r="E75" s="48" t="s">
        <v>44</v>
      </c>
      <c r="F75" s="48"/>
      <c r="G75" s="48"/>
      <c r="H75" s="109" t="s">
        <v>79</v>
      </c>
      <c r="I75" s="50">
        <v>2014</v>
      </c>
      <c r="J75" s="51" t="s">
        <v>77</v>
      </c>
      <c r="K75" s="52">
        <v>16.05</v>
      </c>
      <c r="L75" s="53"/>
      <c r="M75" s="54">
        <f t="shared" si="2"/>
        <v>0</v>
      </c>
    </row>
    <row r="76" spans="1:13" s="8" customFormat="1" ht="12.75">
      <c r="A76" s="76"/>
      <c r="B76" s="34"/>
      <c r="C76" s="46"/>
      <c r="D76" s="47"/>
      <c r="E76" s="48" t="s">
        <v>42</v>
      </c>
      <c r="F76" s="48"/>
      <c r="G76" s="48"/>
      <c r="H76" s="109" t="s">
        <v>54</v>
      </c>
      <c r="I76" s="50">
        <v>2014</v>
      </c>
      <c r="J76" s="51" t="s">
        <v>77</v>
      </c>
      <c r="K76" s="52">
        <v>10.69</v>
      </c>
      <c r="L76" s="53"/>
      <c r="M76" s="54">
        <f t="shared" si="2"/>
        <v>0</v>
      </c>
    </row>
    <row r="77" spans="1:13" s="8" customFormat="1" ht="12.75">
      <c r="A77" s="76"/>
      <c r="B77" s="34"/>
      <c r="C77" s="46"/>
      <c r="D77" s="47"/>
      <c r="E77" s="48" t="s">
        <v>43</v>
      </c>
      <c r="F77" s="48"/>
      <c r="G77" s="48"/>
      <c r="H77" s="109" t="s">
        <v>55</v>
      </c>
      <c r="I77" s="50">
        <v>2014</v>
      </c>
      <c r="J77" s="51" t="s">
        <v>77</v>
      </c>
      <c r="K77" s="52">
        <v>10.69</v>
      </c>
      <c r="L77" s="53"/>
      <c r="M77" s="54">
        <f t="shared" si="2"/>
        <v>0</v>
      </c>
    </row>
    <row r="78" spans="1:13" s="8" customFormat="1" ht="12.75">
      <c r="A78" s="76"/>
      <c r="B78" s="34"/>
      <c r="C78" s="46"/>
      <c r="D78" s="47"/>
      <c r="E78" s="48" t="s">
        <v>109</v>
      </c>
      <c r="F78" s="48"/>
      <c r="G78" s="48"/>
      <c r="H78" s="109" t="s">
        <v>111</v>
      </c>
      <c r="I78" s="50">
        <v>2015</v>
      </c>
      <c r="J78" s="51" t="s">
        <v>77</v>
      </c>
      <c r="K78" s="52">
        <v>10.5</v>
      </c>
      <c r="L78" s="53"/>
      <c r="M78" s="54">
        <f t="shared" si="2"/>
        <v>0</v>
      </c>
    </row>
    <row r="79" spans="1:13" s="8" customFormat="1" ht="12.75">
      <c r="A79" s="76"/>
      <c r="B79" s="34"/>
      <c r="C79" s="46"/>
      <c r="D79" s="47"/>
      <c r="E79" s="48" t="s">
        <v>110</v>
      </c>
      <c r="F79" s="48"/>
      <c r="G79" s="48"/>
      <c r="H79" s="109" t="s">
        <v>112</v>
      </c>
      <c r="I79" s="50">
        <v>2015</v>
      </c>
      <c r="J79" s="51" t="s">
        <v>77</v>
      </c>
      <c r="K79" s="52">
        <v>10.5</v>
      </c>
      <c r="L79" s="53"/>
      <c r="M79" s="54">
        <f t="shared" si="2"/>
        <v>0</v>
      </c>
    </row>
    <row r="80" spans="1:13" s="8" customFormat="1" ht="12.75">
      <c r="A80" s="76"/>
      <c r="B80" s="34"/>
      <c r="C80" s="46"/>
      <c r="D80" s="47"/>
      <c r="E80" s="48" t="s">
        <v>125</v>
      </c>
      <c r="F80" s="48"/>
      <c r="G80" s="48"/>
      <c r="H80" s="75">
        <v>76717054</v>
      </c>
      <c r="I80" s="50">
        <v>2014</v>
      </c>
      <c r="J80" s="51" t="s">
        <v>77</v>
      </c>
      <c r="K80" s="52">
        <v>87.48</v>
      </c>
      <c r="L80" s="53"/>
      <c r="M80" s="54">
        <f t="shared" si="2"/>
        <v>0</v>
      </c>
    </row>
    <row r="81" spans="1:13" s="8" customFormat="1" ht="12.75">
      <c r="A81" s="76"/>
      <c r="B81" s="34"/>
      <c r="C81" s="46"/>
      <c r="D81" s="47"/>
      <c r="E81" s="48" t="s">
        <v>45</v>
      </c>
      <c r="F81" s="48"/>
      <c r="G81" s="48"/>
      <c r="H81" s="109" t="s">
        <v>56</v>
      </c>
      <c r="I81" s="50">
        <v>2014</v>
      </c>
      <c r="J81" s="51" t="s">
        <v>77</v>
      </c>
      <c r="K81" s="52">
        <v>12.99</v>
      </c>
      <c r="L81" s="53"/>
      <c r="M81" s="54">
        <f t="shared" si="2"/>
        <v>0</v>
      </c>
    </row>
    <row r="82" spans="1:13" s="8" customFormat="1" ht="14.25">
      <c r="A82" s="76"/>
      <c r="B82" s="34"/>
      <c r="C82" s="56">
        <f>ROUNDDOWN(SUM($A$73/1,$A$74/1),0)</f>
        <v>0</v>
      </c>
      <c r="D82" s="47"/>
      <c r="E82" s="48" t="s">
        <v>91</v>
      </c>
      <c r="F82" s="48"/>
      <c r="G82" s="48"/>
      <c r="H82" s="112" t="s">
        <v>57</v>
      </c>
      <c r="I82" s="50">
        <v>2014</v>
      </c>
      <c r="J82" s="51" t="s">
        <v>77</v>
      </c>
      <c r="K82" s="52">
        <v>53.38</v>
      </c>
      <c r="L82" s="53"/>
      <c r="M82" s="54">
        <f t="shared" si="2"/>
        <v>0</v>
      </c>
    </row>
    <row r="83" spans="1:13" s="8" customFormat="1" ht="14.25">
      <c r="A83" s="76"/>
      <c r="B83" s="34"/>
      <c r="C83" s="56">
        <f>ROUNDDOWN(SUM($A$73/75,$A$74/75),0)</f>
        <v>0</v>
      </c>
      <c r="D83" s="47"/>
      <c r="E83" s="48" t="s">
        <v>84</v>
      </c>
      <c r="F83" s="48"/>
      <c r="G83" s="48"/>
      <c r="H83" s="110" t="s">
        <v>58</v>
      </c>
      <c r="I83" s="50">
        <v>2014</v>
      </c>
      <c r="J83" s="51" t="s">
        <v>77</v>
      </c>
      <c r="K83" s="52">
        <v>42.79</v>
      </c>
      <c r="L83" s="53"/>
      <c r="M83" s="54">
        <f t="shared" si="2"/>
        <v>0</v>
      </c>
    </row>
    <row r="84" spans="1:13" s="8" customFormat="1" ht="14.25">
      <c r="A84" s="76"/>
      <c r="B84" s="34"/>
      <c r="C84" s="56">
        <f>ROUNDDOWN(SUM($A$73/75,$A$74/75),0)</f>
        <v>0</v>
      </c>
      <c r="D84" s="47"/>
      <c r="E84" s="48" t="s">
        <v>85</v>
      </c>
      <c r="F84" s="48"/>
      <c r="G84" s="48"/>
      <c r="H84" s="110" t="s">
        <v>59</v>
      </c>
      <c r="I84" s="50">
        <v>2014</v>
      </c>
      <c r="J84" s="51" t="s">
        <v>77</v>
      </c>
      <c r="K84" s="52">
        <v>42.79</v>
      </c>
      <c r="L84" s="53"/>
      <c r="M84" s="54">
        <f t="shared" si="2"/>
        <v>0</v>
      </c>
    </row>
    <row r="85" spans="1:13" s="8" customFormat="1" ht="14.25">
      <c r="A85" s="76"/>
      <c r="B85" s="34"/>
      <c r="C85" s="56">
        <f>ROUNDDOWN(SUM($A$73/75),0)</f>
        <v>0</v>
      </c>
      <c r="D85" s="47"/>
      <c r="E85" s="48" t="s">
        <v>132</v>
      </c>
      <c r="F85" s="48"/>
      <c r="G85" s="48"/>
      <c r="H85" s="110" t="s">
        <v>143</v>
      </c>
      <c r="I85" s="50">
        <v>2014</v>
      </c>
      <c r="J85" s="51" t="s">
        <v>77</v>
      </c>
      <c r="K85" s="52">
        <v>242.28</v>
      </c>
      <c r="L85" s="53"/>
      <c r="M85" s="54">
        <f t="shared" si="2"/>
        <v>0</v>
      </c>
    </row>
    <row r="86" spans="1:13" s="8" customFormat="1" ht="14.25">
      <c r="A86" s="76"/>
      <c r="B86" s="34"/>
      <c r="C86" s="56">
        <f>ROUNDDOWN(SUM($A$74/75),0)</f>
        <v>0</v>
      </c>
      <c r="D86" s="47"/>
      <c r="E86" s="48" t="s">
        <v>95</v>
      </c>
      <c r="F86" s="48"/>
      <c r="G86" s="48"/>
      <c r="H86" s="112" t="s">
        <v>60</v>
      </c>
      <c r="I86" s="50">
        <v>2014</v>
      </c>
      <c r="J86" s="51" t="s">
        <v>77</v>
      </c>
      <c r="K86" s="52">
        <v>135.99</v>
      </c>
      <c r="L86" s="53"/>
      <c r="M86" s="54">
        <f t="shared" si="2"/>
        <v>0</v>
      </c>
    </row>
    <row r="87" spans="1:13" s="8" customFormat="1" ht="14.25">
      <c r="A87" s="76"/>
      <c r="B87" s="34"/>
      <c r="C87" s="56">
        <f>ROUNDDOWN(SUM($A$73/75,$A$74/75),0)</f>
        <v>0</v>
      </c>
      <c r="D87" s="47"/>
      <c r="E87" s="48" t="s">
        <v>82</v>
      </c>
      <c r="F87" s="48"/>
      <c r="G87" s="48"/>
      <c r="H87" s="112" t="s">
        <v>61</v>
      </c>
      <c r="I87" s="50">
        <v>2014</v>
      </c>
      <c r="J87" s="51" t="s">
        <v>77</v>
      </c>
      <c r="K87" s="52">
        <v>210.32</v>
      </c>
      <c r="L87" s="53"/>
      <c r="M87" s="54">
        <f t="shared" si="2"/>
        <v>0</v>
      </c>
    </row>
    <row r="88" spans="1:13" s="8" customFormat="1" ht="14.25">
      <c r="A88" s="76"/>
      <c r="B88" s="34"/>
      <c r="C88" s="56">
        <f>ROUNDDOWN(SUM($A$73*1,$A$74*1),0)</f>
        <v>0</v>
      </c>
      <c r="D88" s="47"/>
      <c r="E88" s="48" t="s">
        <v>92</v>
      </c>
      <c r="F88" s="48"/>
      <c r="G88" s="48"/>
      <c r="H88" s="112" t="s">
        <v>62</v>
      </c>
      <c r="I88" s="50">
        <v>2014</v>
      </c>
      <c r="J88" s="51" t="s">
        <v>77</v>
      </c>
      <c r="K88" s="52">
        <v>5.2</v>
      </c>
      <c r="L88" s="53"/>
      <c r="M88" s="54">
        <f t="shared" si="2"/>
        <v>0</v>
      </c>
    </row>
    <row r="89" spans="1:13" s="8" customFormat="1" ht="14.25">
      <c r="A89" s="76"/>
      <c r="B89" s="34"/>
      <c r="C89" s="56">
        <f>ROUNDDOWN(SUM($A$73/75,$A$74/75),0)</f>
        <v>0</v>
      </c>
      <c r="D89" s="47"/>
      <c r="E89" s="48" t="s">
        <v>87</v>
      </c>
      <c r="F89" s="58"/>
      <c r="G89" s="48"/>
      <c r="H89" s="109" t="s">
        <v>63</v>
      </c>
      <c r="I89" s="50">
        <v>2014</v>
      </c>
      <c r="J89" s="51" t="s">
        <v>77</v>
      </c>
      <c r="K89" s="52">
        <v>25.65</v>
      </c>
      <c r="L89" s="53"/>
      <c r="M89" s="54">
        <f t="shared" si="2"/>
        <v>0</v>
      </c>
    </row>
    <row r="90" spans="1:13" s="8" customFormat="1" ht="14.25">
      <c r="A90" s="76"/>
      <c r="B90" s="34"/>
      <c r="C90" s="56">
        <f>ROUNDDOWN(SUM($A$73/75,$A$74/75),0)</f>
        <v>0</v>
      </c>
      <c r="D90" s="47"/>
      <c r="E90" s="48" t="s">
        <v>81</v>
      </c>
      <c r="F90" s="48"/>
      <c r="G90" s="48"/>
      <c r="H90" s="111" t="s">
        <v>64</v>
      </c>
      <c r="I90" s="50">
        <v>2014</v>
      </c>
      <c r="J90" s="51" t="s">
        <v>77</v>
      </c>
      <c r="K90" s="60">
        <v>81.31</v>
      </c>
      <c r="L90" s="53"/>
      <c r="M90" s="54">
        <f t="shared" si="2"/>
        <v>0</v>
      </c>
    </row>
    <row r="91" spans="1:13" s="8" customFormat="1" ht="12.75">
      <c r="A91" s="76"/>
      <c r="B91" s="34"/>
      <c r="C91" s="56">
        <f>ROUNDDOWN(SUM($A$73/75,$A$74/75),0)</f>
        <v>0</v>
      </c>
      <c r="D91" s="47"/>
      <c r="E91" s="48" t="s">
        <v>116</v>
      </c>
      <c r="F91" s="48"/>
      <c r="G91" s="48"/>
      <c r="H91" s="111" t="s">
        <v>115</v>
      </c>
      <c r="I91" s="50">
        <v>2015</v>
      </c>
      <c r="J91" s="51" t="s">
        <v>77</v>
      </c>
      <c r="K91" s="60">
        <v>54.18</v>
      </c>
      <c r="L91" s="53"/>
      <c r="M91" s="54">
        <f t="shared" si="2"/>
        <v>0</v>
      </c>
    </row>
    <row r="92" spans="1:13" s="8" customFormat="1" ht="12.75">
      <c r="A92" s="76"/>
      <c r="B92" s="34"/>
      <c r="C92" s="46" t="s">
        <v>101</v>
      </c>
      <c r="D92" s="47"/>
      <c r="E92" s="48" t="s">
        <v>96</v>
      </c>
      <c r="F92" s="58"/>
      <c r="G92" s="48"/>
      <c r="H92" s="59" t="s">
        <v>97</v>
      </c>
      <c r="I92" s="50">
        <v>2011</v>
      </c>
      <c r="J92" s="51" t="s">
        <v>98</v>
      </c>
      <c r="K92" s="60">
        <v>465.99</v>
      </c>
      <c r="L92" s="53"/>
      <c r="M92" s="61">
        <f>A92*K92</f>
        <v>0</v>
      </c>
    </row>
    <row r="93" spans="1:13" s="8" customFormat="1" ht="12.75">
      <c r="A93" s="39"/>
      <c r="B93" s="34"/>
      <c r="C93" s="113"/>
      <c r="D93" s="47"/>
      <c r="E93" s="48"/>
      <c r="F93" s="58"/>
      <c r="G93" s="48"/>
      <c r="H93" s="59"/>
      <c r="I93" s="50"/>
      <c r="J93" s="51"/>
      <c r="K93" s="53"/>
      <c r="L93" s="53"/>
      <c r="M93" s="74"/>
    </row>
    <row r="94" s="124" customFormat="1" ht="12.75">
      <c r="A94" s="123" t="s">
        <v>119</v>
      </c>
    </row>
    <row r="95" spans="1:13" s="8" customFormat="1" ht="14.25">
      <c r="A95" s="114" t="s">
        <v>101</v>
      </c>
      <c r="B95" s="34"/>
      <c r="C95" s="62">
        <f>ROUNDDOWN(SUM($A$73/5,$A$74/5),0)</f>
        <v>0</v>
      </c>
      <c r="D95" s="47"/>
      <c r="E95" s="48" t="s">
        <v>117</v>
      </c>
      <c r="F95" s="58"/>
      <c r="G95" s="48"/>
      <c r="H95" s="63" t="s">
        <v>78</v>
      </c>
      <c r="I95" s="50">
        <v>2014</v>
      </c>
      <c r="J95" s="51" t="s">
        <v>77</v>
      </c>
      <c r="K95" s="52">
        <v>17.97</v>
      </c>
      <c r="L95" s="53"/>
      <c r="M95" s="54"/>
    </row>
    <row r="96" s="124" customFormat="1" ht="12.75">
      <c r="A96" s="123" t="s">
        <v>118</v>
      </c>
    </row>
    <row r="97" spans="1:13" s="8" customFormat="1" ht="12.75">
      <c r="A97" s="76"/>
      <c r="B97" s="34"/>
      <c r="C97" s="46" t="s">
        <v>101</v>
      </c>
      <c r="D97" s="47"/>
      <c r="E97" s="48" t="s">
        <v>93</v>
      </c>
      <c r="F97" s="58"/>
      <c r="G97" s="48"/>
      <c r="H97" s="63" t="s">
        <v>78</v>
      </c>
      <c r="I97" s="50">
        <v>2014</v>
      </c>
      <c r="J97" s="51" t="s">
        <v>77</v>
      </c>
      <c r="K97" s="52">
        <v>17.97</v>
      </c>
      <c r="L97" s="53"/>
      <c r="M97" s="54">
        <f>SUM(A97*K97)</f>
        <v>0</v>
      </c>
    </row>
    <row r="98" spans="1:13" s="8" customFormat="1" ht="13.5" thickBot="1">
      <c r="A98" s="39"/>
      <c r="B98" s="34"/>
      <c r="C98" s="113"/>
      <c r="D98" s="47"/>
      <c r="E98" s="48"/>
      <c r="F98" s="58"/>
      <c r="G98" s="48"/>
      <c r="H98" s="63"/>
      <c r="I98" s="50"/>
      <c r="J98" s="51"/>
      <c r="K98" s="115"/>
      <c r="L98" s="53"/>
      <c r="M98" s="74"/>
    </row>
    <row r="99" spans="1:13" s="35" customFormat="1" ht="3" customHeight="1" thickTop="1">
      <c r="A99" s="40"/>
      <c r="B99" s="40"/>
      <c r="C99" s="41"/>
      <c r="E99" s="42"/>
      <c r="G99" s="42"/>
      <c r="H99" s="43"/>
      <c r="I99" s="44"/>
      <c r="J99" s="36"/>
      <c r="K99" s="14"/>
      <c r="L99" s="37"/>
      <c r="M99" s="45"/>
    </row>
    <row r="100" spans="1:13" s="8" customFormat="1" ht="14.25">
      <c r="A100" s="79" t="s">
        <v>86</v>
      </c>
      <c r="B100" s="80"/>
      <c r="C100" s="47"/>
      <c r="D100" s="47"/>
      <c r="E100" s="48"/>
      <c r="F100" s="58"/>
      <c r="G100" s="48"/>
      <c r="H100" s="63"/>
      <c r="I100" s="50"/>
      <c r="J100" s="51"/>
      <c r="K100" s="53"/>
      <c r="L100" s="53"/>
      <c r="M100" s="74"/>
    </row>
    <row r="101" spans="1:13" s="7" customFormat="1" ht="15.75" customHeight="1">
      <c r="A101" s="79" t="s">
        <v>137</v>
      </c>
      <c r="B101" s="79"/>
      <c r="C101" s="80"/>
      <c r="D101" s="80"/>
      <c r="E101" s="48"/>
      <c r="F101" s="48"/>
      <c r="G101" s="48"/>
      <c r="H101" s="48"/>
      <c r="I101" s="51"/>
      <c r="J101" s="81"/>
      <c r="K101" s="51"/>
      <c r="L101" s="53"/>
      <c r="M101" s="53"/>
    </row>
    <row r="102" spans="1:13" s="7" customFormat="1" ht="14.25">
      <c r="A102" s="79" t="s">
        <v>135</v>
      </c>
      <c r="B102" s="79"/>
      <c r="C102" s="80"/>
      <c r="D102" s="80"/>
      <c r="E102" s="48"/>
      <c r="F102" s="48"/>
      <c r="G102" s="48"/>
      <c r="H102" s="48"/>
      <c r="I102" s="51"/>
      <c r="J102" s="81"/>
      <c r="K102" s="51"/>
      <c r="L102" s="53"/>
      <c r="M102" s="53"/>
    </row>
    <row r="103" spans="1:13" s="7" customFormat="1" ht="15" thickBot="1">
      <c r="A103" s="79" t="s">
        <v>134</v>
      </c>
      <c r="B103" s="79"/>
      <c r="C103" s="80"/>
      <c r="D103" s="80"/>
      <c r="E103" s="48"/>
      <c r="F103" s="48"/>
      <c r="G103" s="48"/>
      <c r="H103" s="48"/>
      <c r="I103" s="51"/>
      <c r="J103" s="81"/>
      <c r="K103" s="51"/>
      <c r="L103" s="53"/>
      <c r="M103" s="53"/>
    </row>
    <row r="104" spans="1:15" s="35" customFormat="1" ht="13.5" thickTop="1">
      <c r="A104" s="79" t="s">
        <v>104</v>
      </c>
      <c r="B104" s="80"/>
      <c r="C104" s="80"/>
      <c r="D104" s="80"/>
      <c r="E104" s="48"/>
      <c r="F104" s="48"/>
      <c r="G104" s="48"/>
      <c r="H104" s="48"/>
      <c r="I104" s="51"/>
      <c r="J104" s="81"/>
      <c r="K104" s="51"/>
      <c r="L104" s="53"/>
      <c r="M104" s="53"/>
      <c r="N104" s="7"/>
      <c r="O104" s="7"/>
    </row>
    <row r="105" spans="1:14" s="16" customFormat="1" ht="15" customHeight="1">
      <c r="A105" s="79" t="s">
        <v>138</v>
      </c>
      <c r="B105" s="79"/>
      <c r="C105" s="80"/>
      <c r="D105" s="80"/>
      <c r="E105" s="48"/>
      <c r="F105" s="48"/>
      <c r="G105" s="48"/>
      <c r="H105" s="48"/>
      <c r="I105" s="51"/>
      <c r="J105" s="81"/>
      <c r="K105" s="81"/>
      <c r="L105" s="53"/>
      <c r="M105" s="53"/>
      <c r="N105" s="7"/>
    </row>
    <row r="106" spans="1:14" ht="12.75">
      <c r="A106" s="79"/>
      <c r="B106" s="79"/>
      <c r="C106" s="80"/>
      <c r="D106" s="80"/>
      <c r="E106" s="48"/>
      <c r="F106" s="48"/>
      <c r="G106" s="48"/>
      <c r="H106" s="48"/>
      <c r="I106" s="51"/>
      <c r="J106" s="82" t="s">
        <v>11</v>
      </c>
      <c r="K106" s="83"/>
      <c r="L106" s="84"/>
      <c r="M106" s="85">
        <f>SUM(M17:M99)</f>
        <v>0</v>
      </c>
      <c r="N106" s="7"/>
    </row>
    <row r="107" spans="1:14" ht="12.75">
      <c r="A107" s="120" t="s">
        <v>99</v>
      </c>
      <c r="B107" s="121"/>
      <c r="C107" s="121"/>
      <c r="D107" s="121"/>
      <c r="E107" s="121"/>
      <c r="F107" s="121"/>
      <c r="G107" s="121"/>
      <c r="H107" s="121"/>
      <c r="I107" s="122"/>
      <c r="J107" s="82" t="s">
        <v>15</v>
      </c>
      <c r="K107" s="86"/>
      <c r="L107" s="87"/>
      <c r="M107" s="85"/>
      <c r="N107" s="7"/>
    </row>
    <row r="108" spans="1:14" ht="12.75">
      <c r="A108" s="121"/>
      <c r="B108" s="121"/>
      <c r="C108" s="121"/>
      <c r="D108" s="121"/>
      <c r="E108" s="121"/>
      <c r="F108" s="121"/>
      <c r="G108" s="121"/>
      <c r="H108" s="121"/>
      <c r="I108" s="122"/>
      <c r="J108" s="88" t="s">
        <v>11</v>
      </c>
      <c r="K108" s="87"/>
      <c r="L108" s="87"/>
      <c r="M108" s="85">
        <f>SUM(M106:M107)</f>
        <v>0</v>
      </c>
      <c r="N108" s="16"/>
    </row>
    <row r="109" spans="1:14" ht="12.75">
      <c r="A109" s="121"/>
      <c r="B109" s="121"/>
      <c r="C109" s="121"/>
      <c r="D109" s="121"/>
      <c r="E109" s="121"/>
      <c r="F109" s="121"/>
      <c r="G109" s="121"/>
      <c r="H109" s="121"/>
      <c r="I109" s="122"/>
      <c r="J109" s="82" t="s">
        <v>4</v>
      </c>
      <c r="K109" s="83"/>
      <c r="L109" s="89">
        <v>0.0975</v>
      </c>
      <c r="M109" s="85">
        <f>SUM(M108*L109)</f>
        <v>0</v>
      </c>
      <c r="N109" s="16"/>
    </row>
    <row r="110" spans="1:14" ht="12.75">
      <c r="A110" s="121"/>
      <c r="B110" s="121"/>
      <c r="C110" s="121"/>
      <c r="D110" s="121"/>
      <c r="E110" s="121"/>
      <c r="F110" s="121"/>
      <c r="G110" s="121"/>
      <c r="H110" s="121"/>
      <c r="I110" s="122"/>
      <c r="J110" s="82" t="s">
        <v>3</v>
      </c>
      <c r="K110" s="83"/>
      <c r="L110" s="84"/>
      <c r="M110" s="85">
        <f>SUM(M108:M109)</f>
        <v>0</v>
      </c>
      <c r="N110" s="16"/>
    </row>
    <row r="111" spans="1:14" ht="12" customHeight="1">
      <c r="A111" s="121"/>
      <c r="B111" s="121"/>
      <c r="C111" s="121"/>
      <c r="D111" s="121"/>
      <c r="E111" s="121"/>
      <c r="F111" s="121"/>
      <c r="G111" s="121"/>
      <c r="H111" s="121"/>
      <c r="I111" s="121"/>
      <c r="J111" s="38"/>
      <c r="K111" s="38"/>
      <c r="L111" s="38"/>
      <c r="M111" s="38"/>
      <c r="N111" s="38"/>
    </row>
    <row r="112" spans="1:14" ht="12.75">
      <c r="A112" s="38"/>
      <c r="B112" s="38"/>
      <c r="C112" s="38"/>
      <c r="D112" s="38"/>
      <c r="E112" s="38"/>
      <c r="F112" s="38"/>
      <c r="G112" s="38"/>
      <c r="H112" s="38"/>
      <c r="I112" s="38"/>
      <c r="J112" s="38"/>
      <c r="K112" s="38"/>
      <c r="L112" s="38"/>
      <c r="M112" s="38"/>
      <c r="N112" s="38"/>
    </row>
    <row r="113" spans="1:14" ht="12.75">
      <c r="A113" s="38"/>
      <c r="B113" s="38"/>
      <c r="C113" s="38"/>
      <c r="D113" s="38"/>
      <c r="E113" s="38"/>
      <c r="F113" s="38"/>
      <c r="G113" s="38"/>
      <c r="H113" s="38"/>
      <c r="I113" s="38"/>
      <c r="J113" s="38"/>
      <c r="K113" s="38"/>
      <c r="L113" s="38"/>
      <c r="M113" s="38"/>
      <c r="N113" s="38"/>
    </row>
    <row r="114" spans="1:14" ht="12.75">
      <c r="A114" s="38"/>
      <c r="B114" s="38"/>
      <c r="C114" s="38"/>
      <c r="D114" s="38"/>
      <c r="E114" s="38"/>
      <c r="F114" s="38"/>
      <c r="G114" s="38"/>
      <c r="H114" s="38"/>
      <c r="I114" s="38"/>
      <c r="J114" s="38"/>
      <c r="K114" s="38"/>
      <c r="L114" s="38"/>
      <c r="M114" s="38"/>
      <c r="N114" s="38"/>
    </row>
    <row r="115" spans="1:14" ht="12.75">
      <c r="A115" s="38"/>
      <c r="B115" s="38"/>
      <c r="C115" s="38"/>
      <c r="D115" s="38"/>
      <c r="E115" s="38"/>
      <c r="F115" s="38"/>
      <c r="G115" s="38"/>
      <c r="H115" s="38"/>
      <c r="I115" s="38"/>
      <c r="J115" s="38"/>
      <c r="K115" s="38"/>
      <c r="L115" s="38"/>
      <c r="M115" s="38"/>
      <c r="N115" s="38"/>
    </row>
  </sheetData>
  <sheetProtection/>
  <mergeCells count="8">
    <mergeCell ref="H15:M15"/>
    <mergeCell ref="A107:I111"/>
    <mergeCell ref="A41:IV41"/>
    <mergeCell ref="A66:IV66"/>
    <mergeCell ref="A68:IV68"/>
    <mergeCell ref="A39:IV39"/>
    <mergeCell ref="A94:IV94"/>
    <mergeCell ref="A96:IV96"/>
  </mergeCells>
  <printOptions horizontalCentered="1"/>
  <pageMargins left="0.3" right="0.2" top="0.07729166666666666" bottom="0.005520833333333333" header="0.22" footer="0.35"/>
  <pageSetup fitToHeight="0" fitToWidth="1" horizontalDpi="600" verticalDpi="600" orientation="portrait" scale="5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Clemons, Nicole</dc:creator>
  <cp:keywords/>
  <dc:description/>
  <cp:lastModifiedBy>Schroeder, Jennifer</cp:lastModifiedBy>
  <cp:lastPrinted>2015-03-13T19:17:39Z</cp:lastPrinted>
  <dcterms:created xsi:type="dcterms:W3CDTF">2007-05-07T21:24:53Z</dcterms:created>
  <dcterms:modified xsi:type="dcterms:W3CDTF">2015-03-24T17:28:29Z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